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Kosystem" sheetId="1" r:id="rId1"/>
    <sheet name="Berakninga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<sst xmlns="http://schemas.openxmlformats.org/spreadsheetml/2006/main" count="39" uniqueCount="39">
  <si>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Kösystem</t>
  </si>
  <si>
    <t>Grunddata</t>
  </si>
  <si>
    <t>här anger ni hur många serviceställen som finns att tillgå för att betjäna personer eller objekt</t>
  </si>
  <si>
    <t>här anger ni hur många personer eller objekt som ankommer per tidsenhet</t>
  </si>
  <si>
    <t>Tidsenhet</t>
  </si>
  <si>
    <t>här anger ni den tidsenhet som skall gälla för beräkningar i kösystemet</t>
  </si>
  <si>
    <t>Steg sannolikhetsfördelning</t>
  </si>
  <si>
    <t>Beräkningar</t>
  </si>
  <si>
    <t>Ackumulerat</t>
  </si>
  <si>
    <t>Ankomsttakt (a)</t>
  </si>
  <si>
    <t>Betjäningstakt (b)</t>
  </si>
  <si>
    <t>Antal serviceställen (s)</t>
  </si>
  <si>
    <t>((a/b)^n)/n!</t>
  </si>
  <si>
    <t>Ackumulerat (n-1)</t>
  </si>
  <si>
    <t>P (0 enheter i kö)</t>
  </si>
  <si>
    <t>Antal (n eller s)</t>
  </si>
  <si>
    <t>% utnyttande serviceställen</t>
  </si>
  <si>
    <t>Medel kötid</t>
  </si>
  <si>
    <t>Delberäkning</t>
  </si>
  <si>
    <t>Medeltid i system</t>
  </si>
  <si>
    <t>Medelantal i kö</t>
  </si>
  <si>
    <t>Medelantal i system</t>
  </si>
  <si>
    <t>Information</t>
  </si>
  <si>
    <t>Genomsnittligt antal kunder i kö</t>
  </si>
  <si>
    <t>Genomsnittligt antal kunder i system</t>
  </si>
  <si>
    <t>Genomsnittlig tid i systemet</t>
  </si>
  <si>
    <t>Sannolikhet att inga kunder finns i systemet</t>
  </si>
  <si>
    <t>timmar</t>
  </si>
  <si>
    <t>här anges det genomsnittliga kapacitetsutnyttjandet, 70 % innebär att serviceställena är lediga i 30% av tiden</t>
  </si>
  <si>
    <t>här anges det genomsnittliga antalet kunder som står i kö och väntar på att bli betjänade</t>
  </si>
  <si>
    <t>här anges det genomsnittliga antalet kunder som står i kö och blir betjänade (antal i hela systemet)</t>
  </si>
  <si>
    <t>här anges sannolikheten för att det inte finns några kunder alls i hela systemet, sannolikheten att serviceställena inte har något jobb</t>
  </si>
  <si>
    <t>Genomsnittligt kapacitetsutnyttjande</t>
  </si>
  <si>
    <t>Sannolikhetsfördelning</t>
  </si>
  <si>
    <t>här anger ni stegvärdet för sannolikhetsberäkningarna, tänk på att ankomsttakt och antal serviceställen måste inbegripas</t>
  </si>
  <si>
    <t>här anger ni hur många personer eller objekt som ett serviceställe kan betjäna per tidsenhet</t>
  </si>
  <si>
    <t>Antal kunder i systemet</t>
  </si>
  <si>
    <t>P (kunder i system)</t>
  </si>
  <si>
    <t>Genomsnittlig kötid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</si>
</sst>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%"/>
    <numFmt numFmtId="170" formatCode="#,##0.000"/>
    <numFmt numFmtId="171" formatCode="#,##0.0000"/>
    <numFmt numFmtId="172" formatCode="0.000%"/>
    <numFmt numFmtId="173" formatCode="0.0000%"/>
    <numFmt numFmtId="174" formatCode="0.00000%"/>
    <numFmt numFmtId="175" formatCode="0.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4" borderId="10" xfId="0" applyFont="1" applyFill="1" applyBorder="1" applyAlignment="1">
      <alignment horizontal="right"/>
    </xf>
    <xf numFmtId="0" fontId="44" fillId="4" borderId="10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0" fontId="44" fillId="0" borderId="10" xfId="51" applyNumberFormat="1" applyFont="1" applyBorder="1" applyAlignment="1">
      <alignment/>
    </xf>
    <xf numFmtId="171" fontId="44" fillId="0" borderId="10" xfId="0" applyNumberFormat="1" applyFont="1" applyBorder="1" applyAlignment="1">
      <alignment/>
    </xf>
    <xf numFmtId="173" fontId="44" fillId="0" borderId="10" xfId="51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Sannolikhet för antal kunder i systemet</a:t>
            </a:r>
          </a:p>
        </c:rich>
      </c:tx>
      <c:layout>
        <c:manualLayout>
          <c:xMode val="factor"/>
          <c:yMode val="factor"/>
          <c:x val="-0.085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8"/>
          <c:w val="0.9715"/>
          <c:h val="0.869"/>
        </c:manualLayout>
      </c:layout>
      <c:lineChart>
        <c:grouping val="standard"/>
        <c:varyColors val="0"/>
        <c:ser>
          <c:idx val="1"/>
          <c:order val="0"/>
          <c:tx>
            <c:strRef>
              <c:f>Kosystem!$B$19</c:f>
              <c:strCache>
                <c:ptCount val="1"/>
                <c:pt idx="0">
                  <c:v>P (kunder i system)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Kosystem!$A$20:$A$123</c:f>
              <c:numCache/>
            </c:numRef>
          </c:cat>
          <c:val>
            <c:numRef>
              <c:f>Kosystem!$B$20:$B$123</c:f>
              <c:numCache/>
            </c:numRef>
          </c:val>
          <c:smooth val="0"/>
        </c:ser>
        <c:marker val="1"/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24822"/>
        <c:crosses val="autoZero"/>
        <c:auto val="1"/>
        <c:lblOffset val="100"/>
        <c:tickLblSkip val="3"/>
        <c:noMultiLvlLbl val="0"/>
      </c:catAx>
      <c:valAx>
        <c:axId val="6924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5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190500</xdr:rowOff>
    </xdr:from>
    <xdr:to>
      <xdr:col>10</xdr:col>
      <xdr:colOff>9525</xdr:colOff>
      <xdr:row>41</xdr:row>
      <xdr:rowOff>190500</xdr:rowOff>
    </xdr:to>
    <xdr:graphicFrame>
      <xdr:nvGraphicFramePr>
        <xdr:cNvPr id="1" name="Diagram 1"/>
        <xdr:cNvGraphicFramePr/>
      </xdr:nvGraphicFramePr>
      <xdr:xfrm>
        <a:off x="3476625" y="34766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3.8515625" style="0" bestFit="1" customWidth="1"/>
    <col min="2" max="2" width="15.421875" style="0" customWidth="1"/>
    <col min="3" max="3" width="12.8515625" style="0" customWidth="1"/>
    <col min="4" max="4" width="11.421875" style="0" customWidth="1"/>
    <col min="5" max="5" width="21.421875" style="0" customWidth="1"/>
    <col min="6" max="6" width="23.00390625" style="0" bestFit="1" customWidth="1"/>
    <col min="8" max="8" width="12.7109375" style="0" bestFit="1" customWidth="1"/>
    <col min="9" max="9" width="10.28125" style="0" bestFit="1" customWidth="1"/>
    <col min="10" max="10" width="15.421875" style="0" bestFit="1" customWidth="1"/>
  </cols>
  <sheetData>
    <row r="1" ht="18.75">
      <c r="A1" s="1" t="s">
        <v>0</v>
      </c>
    </row>
    <row r="3" spans="1:5" ht="15">
      <c r="A3" s="5" t="s">
        <v>1</v>
      </c>
      <c r="B3" s="2"/>
      <c r="C3" s="2"/>
      <c r="D3" s="2"/>
      <c r="E3" s="2"/>
    </row>
    <row r="4" spans="1:5" ht="15">
      <c r="A4" s="15" t="s">
        <v>4</v>
      </c>
      <c r="B4" s="3" t="s">
        <v>27</v>
      </c>
      <c r="C4" s="2" t="s">
        <v>5</v>
      </c>
      <c r="D4" s="2"/>
      <c r="E4" s="2"/>
    </row>
    <row r="5" spans="1:5" ht="15">
      <c r="A5" s="15" t="s">
        <v>9</v>
      </c>
      <c r="B5" s="4">
        <v>40</v>
      </c>
      <c r="C5" s="2" t="s">
        <v>3</v>
      </c>
      <c r="D5" s="2"/>
      <c r="E5" s="2"/>
    </row>
    <row r="6" spans="1:5" ht="15">
      <c r="A6" s="15" t="s">
        <v>10</v>
      </c>
      <c r="B6" s="4">
        <v>25</v>
      </c>
      <c r="C6" s="2" t="s">
        <v>35</v>
      </c>
      <c r="D6" s="2"/>
      <c r="E6" s="2"/>
    </row>
    <row r="7" spans="1:5" ht="15">
      <c r="A7" s="15" t="s">
        <v>11</v>
      </c>
      <c r="B7" s="4">
        <v>2</v>
      </c>
      <c r="C7" s="2" t="s">
        <v>2</v>
      </c>
      <c r="D7" s="2"/>
      <c r="E7" s="2"/>
    </row>
    <row r="8" spans="1:3" ht="15">
      <c r="A8" s="15" t="s">
        <v>6</v>
      </c>
      <c r="B8" s="4">
        <v>2</v>
      </c>
      <c r="C8" s="7" t="s">
        <v>34</v>
      </c>
    </row>
    <row r="10" ht="15">
      <c r="A10" s="8" t="s">
        <v>22</v>
      </c>
    </row>
    <row r="11" spans="1:4" ht="15">
      <c r="A11" s="16" t="s">
        <v>32</v>
      </c>
      <c r="B11" s="16"/>
      <c r="C11" s="10">
        <f>B5/(B6*B7)</f>
        <v>0.8</v>
      </c>
      <c r="D11" s="2" t="s">
        <v>28</v>
      </c>
    </row>
    <row r="12" spans="1:4" ht="15">
      <c r="A12" s="16" t="s">
        <v>23</v>
      </c>
      <c r="B12" s="16"/>
      <c r="C12" s="11">
        <f>VLOOKUP(B7,Berakningar!A3:J34,7,FALSE)</f>
        <v>2.8444444444444454</v>
      </c>
      <c r="D12" s="2" t="s">
        <v>29</v>
      </c>
    </row>
    <row r="13" spans="1:4" ht="15">
      <c r="A13" s="16" t="s">
        <v>24</v>
      </c>
      <c r="B13" s="16"/>
      <c r="C13" s="11">
        <f>C12+B5/B6</f>
        <v>4.4444444444444455</v>
      </c>
      <c r="D13" s="2" t="s">
        <v>30</v>
      </c>
    </row>
    <row r="14" spans="1:4" ht="15">
      <c r="A14" s="16" t="s">
        <v>38</v>
      </c>
      <c r="B14" s="16"/>
      <c r="C14" s="11">
        <f>C12/B5</f>
        <v>0.07111111111111114</v>
      </c>
      <c r="D14" s="2" t="str">
        <f>B4&amp;", den genomsnittliga tid som kunder står i kö och väntar på betjäning"</f>
        <v>timmar, den genomsnittliga tid som kunder står i kö och väntar på betjäning</v>
      </c>
    </row>
    <row r="15" spans="1:4" ht="15">
      <c r="A15" s="16" t="s">
        <v>25</v>
      </c>
      <c r="B15" s="16"/>
      <c r="C15" s="11">
        <f>(C14)+(1/B6)</f>
        <v>0.11111111111111113</v>
      </c>
      <c r="D15" s="2" t="str">
        <f>B4&amp;", den genomsnittliga tid som kunder står i kö och betjänas (tid i hela systemet)"</f>
        <v>timmar, den genomsnittliga tid som kunder står i kö och betjänas (tid i hela systemet)</v>
      </c>
    </row>
    <row r="16" spans="1:4" ht="15">
      <c r="A16" s="16" t="s">
        <v>26</v>
      </c>
      <c r="B16" s="16"/>
      <c r="C16" s="10">
        <f>VLOOKUP(B7,Berakningar!A3:J34,5,FALSE)</f>
        <v>0.11111111111111106</v>
      </c>
      <c r="D16" s="2" t="s">
        <v>31</v>
      </c>
    </row>
    <row r="18" ht="15">
      <c r="A18" s="5" t="s">
        <v>33</v>
      </c>
    </row>
    <row r="19" spans="1:3" ht="15">
      <c r="A19" s="6" t="s">
        <v>36</v>
      </c>
      <c r="B19" s="6" t="s">
        <v>37</v>
      </c>
      <c r="C19" s="6" t="s">
        <v>8</v>
      </c>
    </row>
    <row r="20" spans="1:3" ht="15">
      <c r="A20" s="4">
        <v>0</v>
      </c>
      <c r="B20" s="12">
        <f>VLOOKUP(B7,Berakningar!A3:J34,5,FALSE)</f>
        <v>0.11111111111111106</v>
      </c>
      <c r="C20" s="12">
        <f>SUM($B$20:B20)</f>
        <v>0.11111111111111106</v>
      </c>
    </row>
    <row r="21" spans="1:3" ht="15">
      <c r="A21" s="4">
        <f>A20+1</f>
        <v>1</v>
      </c>
      <c r="B21" s="12">
        <f aca="true" t="shared" si="0" ref="B21:B51">IF(A21&lt;=$B$7,((($B$5/$B$6)^A21)*$C$16)/FACT(A21),((($B$5/$B$6)^A21)*$C$16)/(FACT($B$7)*$B$7^(A21-$B$7)))</f>
        <v>0.1777777777777777</v>
      </c>
      <c r="C21" s="12">
        <f>SUM($B$20:B21)</f>
        <v>0.28888888888888875</v>
      </c>
    </row>
    <row r="22" spans="1:3" ht="15">
      <c r="A22" s="4">
        <f aca="true" t="shared" si="1" ref="A22:A80">A21+1</f>
        <v>2</v>
      </c>
      <c r="B22" s="12">
        <f t="shared" si="0"/>
        <v>0.1422222222222222</v>
      </c>
      <c r="C22" s="12">
        <f>SUM($B$20:B22)</f>
        <v>0.43111111111111095</v>
      </c>
    </row>
    <row r="23" spans="1:3" ht="15">
      <c r="A23" s="4">
        <f t="shared" si="1"/>
        <v>3</v>
      </c>
      <c r="B23" s="12">
        <f t="shared" si="0"/>
        <v>0.11377777777777776</v>
      </c>
      <c r="C23" s="12">
        <f>SUM($B$20:B23)</f>
        <v>0.5448888888888888</v>
      </c>
    </row>
    <row r="24" spans="1:3" ht="15">
      <c r="A24" s="4">
        <f t="shared" si="1"/>
        <v>4</v>
      </c>
      <c r="B24" s="12">
        <f t="shared" si="0"/>
        <v>0.09102222222222223</v>
      </c>
      <c r="C24" s="12">
        <f>SUM($B$20:B24)</f>
        <v>0.635911111111111</v>
      </c>
    </row>
    <row r="25" spans="1:3" ht="15">
      <c r="A25" s="4">
        <f t="shared" si="1"/>
        <v>5</v>
      </c>
      <c r="B25" s="12">
        <f t="shared" si="0"/>
        <v>0.07281777777777779</v>
      </c>
      <c r="C25" s="12">
        <f>SUM($B$20:B25)</f>
        <v>0.7087288888888887</v>
      </c>
    </row>
    <row r="26" spans="1:3" ht="15">
      <c r="A26" s="4">
        <f t="shared" si="1"/>
        <v>6</v>
      </c>
      <c r="B26" s="12">
        <f t="shared" si="0"/>
        <v>0.05825422222222223</v>
      </c>
      <c r="C26" s="12">
        <f>SUM($B$20:B26)</f>
        <v>0.766983111111111</v>
      </c>
    </row>
    <row r="27" spans="1:3" ht="15">
      <c r="A27" s="4">
        <f t="shared" si="1"/>
        <v>7</v>
      </c>
      <c r="B27" s="12">
        <f t="shared" si="0"/>
        <v>0.046603377777777795</v>
      </c>
      <c r="C27" s="12">
        <f>SUM($B$20:B27)</f>
        <v>0.8135864888888887</v>
      </c>
    </row>
    <row r="28" spans="1:3" ht="15">
      <c r="A28" s="4">
        <f t="shared" si="1"/>
        <v>8</v>
      </c>
      <c r="B28" s="12">
        <f t="shared" si="0"/>
        <v>0.037282702222222235</v>
      </c>
      <c r="C28" s="12">
        <f>SUM($B$20:B28)</f>
        <v>0.8508691911111109</v>
      </c>
    </row>
    <row r="29" spans="1:3" ht="15">
      <c r="A29" s="4">
        <f t="shared" si="1"/>
        <v>9</v>
      </c>
      <c r="B29" s="12">
        <f t="shared" si="0"/>
        <v>0.02982616177777779</v>
      </c>
      <c r="C29" s="12">
        <f>SUM($B$20:B29)</f>
        <v>0.8806953528888887</v>
      </c>
    </row>
    <row r="30" spans="1:3" ht="15">
      <c r="A30" s="4">
        <f t="shared" si="1"/>
        <v>10</v>
      </c>
      <c r="B30" s="12">
        <f t="shared" si="0"/>
        <v>0.023860929422222236</v>
      </c>
      <c r="C30" s="12">
        <f>SUM($B$20:B30)</f>
        <v>0.904556282311111</v>
      </c>
    </row>
    <row r="31" spans="1:3" ht="15">
      <c r="A31" s="4">
        <f t="shared" si="1"/>
        <v>11</v>
      </c>
      <c r="B31" s="12">
        <f t="shared" si="0"/>
        <v>0.01908874353777779</v>
      </c>
      <c r="C31" s="12">
        <f>SUM($B$20:B31)</f>
        <v>0.9236450258488887</v>
      </c>
    </row>
    <row r="32" spans="1:3" ht="15">
      <c r="A32" s="4">
        <f t="shared" si="1"/>
        <v>12</v>
      </c>
      <c r="B32" s="12">
        <f t="shared" si="0"/>
        <v>0.015270994830222238</v>
      </c>
      <c r="C32" s="12">
        <f>SUM($B$20:B32)</f>
        <v>0.938916020679111</v>
      </c>
    </row>
    <row r="33" spans="1:3" ht="15">
      <c r="A33" s="4">
        <f t="shared" si="1"/>
        <v>13</v>
      </c>
      <c r="B33" s="12">
        <f t="shared" si="0"/>
        <v>0.01221679586417779</v>
      </c>
      <c r="C33" s="12">
        <f>SUM($B$20:B33)</f>
        <v>0.9511328165432887</v>
      </c>
    </row>
    <row r="34" spans="1:3" ht="15">
      <c r="A34" s="4">
        <f t="shared" si="1"/>
        <v>14</v>
      </c>
      <c r="B34" s="12">
        <f t="shared" si="0"/>
        <v>0.009773436691342232</v>
      </c>
      <c r="C34" s="12">
        <f>SUM($B$20:B34)</f>
        <v>0.960906253234631</v>
      </c>
    </row>
    <row r="35" spans="1:3" ht="15">
      <c r="A35" s="4">
        <f t="shared" si="1"/>
        <v>15</v>
      </c>
      <c r="B35" s="12">
        <f t="shared" si="0"/>
        <v>0.007818749353073787</v>
      </c>
      <c r="C35" s="12">
        <f>SUM($B$20:B35)</f>
        <v>0.9687250025877048</v>
      </c>
    </row>
    <row r="36" spans="1:3" ht="15">
      <c r="A36" s="4">
        <f t="shared" si="1"/>
        <v>16</v>
      </c>
      <c r="B36" s="12">
        <f t="shared" si="0"/>
        <v>0.00625499948245903</v>
      </c>
      <c r="C36" s="12">
        <f>SUM($B$20:B36)</f>
        <v>0.9749800020701638</v>
      </c>
    </row>
    <row r="37" spans="1:3" ht="15">
      <c r="A37" s="4">
        <f t="shared" si="1"/>
        <v>17</v>
      </c>
      <c r="B37" s="12">
        <f t="shared" si="0"/>
        <v>0.005003999585967225</v>
      </c>
      <c r="C37" s="12">
        <f>SUM($B$20:B37)</f>
        <v>0.979984001656131</v>
      </c>
    </row>
    <row r="38" spans="1:3" ht="15">
      <c r="A38" s="4">
        <f t="shared" si="1"/>
        <v>18</v>
      </c>
      <c r="B38" s="12">
        <f t="shared" si="0"/>
        <v>0.00400319966877378</v>
      </c>
      <c r="C38" s="12">
        <f>SUM($B$20:B38)</f>
        <v>0.9839872013249048</v>
      </c>
    </row>
    <row r="39" spans="1:3" ht="15">
      <c r="A39" s="4">
        <f t="shared" si="1"/>
        <v>19</v>
      </c>
      <c r="B39" s="12">
        <f t="shared" si="0"/>
        <v>0.003202559735019024</v>
      </c>
      <c r="C39" s="12">
        <f>SUM($B$20:B39)</f>
        <v>0.9871897610599238</v>
      </c>
    </row>
    <row r="40" spans="1:3" ht="15">
      <c r="A40" s="4">
        <f t="shared" si="1"/>
        <v>20</v>
      </c>
      <c r="B40" s="12">
        <f t="shared" si="0"/>
        <v>0.00256204778801522</v>
      </c>
      <c r="C40" s="12">
        <f>SUM($B$20:B40)</f>
        <v>0.989751808847939</v>
      </c>
    </row>
    <row r="41" spans="1:3" ht="15">
      <c r="A41" s="4">
        <f t="shared" si="1"/>
        <v>21</v>
      </c>
      <c r="B41" s="12">
        <f t="shared" si="0"/>
        <v>0.002049638230412176</v>
      </c>
      <c r="C41" s="12">
        <f>SUM($B$20:B41)</f>
        <v>0.9918014470783512</v>
      </c>
    </row>
    <row r="42" spans="1:3" ht="15">
      <c r="A42" s="4">
        <f t="shared" si="1"/>
        <v>22</v>
      </c>
      <c r="B42" s="12">
        <f t="shared" si="0"/>
        <v>0.001639710584329741</v>
      </c>
      <c r="C42" s="12">
        <f>SUM($B$20:B42)</f>
        <v>0.9934411576626809</v>
      </c>
    </row>
    <row r="43" spans="1:3" ht="15">
      <c r="A43" s="4">
        <f t="shared" si="1"/>
        <v>23</v>
      </c>
      <c r="B43" s="12">
        <f t="shared" si="0"/>
        <v>0.001311768467463793</v>
      </c>
      <c r="C43" s="12">
        <f>SUM($B$20:B43)</f>
        <v>0.9947529261301448</v>
      </c>
    </row>
    <row r="44" spans="1:3" ht="15">
      <c r="A44" s="4">
        <f t="shared" si="1"/>
        <v>24</v>
      </c>
      <c r="B44" s="12">
        <f t="shared" si="0"/>
        <v>0.0010494147739710344</v>
      </c>
      <c r="C44" s="12">
        <f>SUM($B$20:B44)</f>
        <v>0.9958023409041158</v>
      </c>
    </row>
    <row r="45" spans="1:3" ht="15">
      <c r="A45" s="4">
        <f t="shared" si="1"/>
        <v>25</v>
      </c>
      <c r="B45" s="12">
        <f t="shared" si="0"/>
        <v>0.0008395318191768276</v>
      </c>
      <c r="C45" s="12">
        <f>SUM($B$20:B45)</f>
        <v>0.9966418727232926</v>
      </c>
    </row>
    <row r="46" spans="1:3" ht="15">
      <c r="A46" s="4">
        <f t="shared" si="1"/>
        <v>26</v>
      </c>
      <c r="B46" s="12">
        <f t="shared" si="0"/>
        <v>0.0006716254553414623</v>
      </c>
      <c r="C46" s="12">
        <f>SUM($B$20:B46)</f>
        <v>0.9973134981786341</v>
      </c>
    </row>
    <row r="47" spans="1:3" ht="15">
      <c r="A47" s="4">
        <f t="shared" si="1"/>
        <v>27</v>
      </c>
      <c r="B47" s="12">
        <f t="shared" si="0"/>
        <v>0.0005373003642731698</v>
      </c>
      <c r="C47" s="12">
        <f>SUM($B$20:B47)</f>
        <v>0.9978507985429073</v>
      </c>
    </row>
    <row r="48" spans="1:3" ht="15">
      <c r="A48" s="4">
        <f t="shared" si="1"/>
        <v>28</v>
      </c>
      <c r="B48" s="12">
        <f t="shared" si="0"/>
        <v>0.00042984029141853597</v>
      </c>
      <c r="C48" s="12">
        <f>SUM($B$20:B48)</f>
        <v>0.9982806388343258</v>
      </c>
    </row>
    <row r="49" spans="1:3" ht="15">
      <c r="A49" s="4">
        <f t="shared" si="1"/>
        <v>29</v>
      </c>
      <c r="B49" s="12">
        <f t="shared" si="0"/>
        <v>0.0003438722331348288</v>
      </c>
      <c r="C49" s="12">
        <f>SUM($B$20:B49)</f>
        <v>0.9986245110674606</v>
      </c>
    </row>
    <row r="50" spans="1:3" ht="15">
      <c r="A50" s="4">
        <f t="shared" si="1"/>
        <v>30</v>
      </c>
      <c r="B50" s="12">
        <f t="shared" si="0"/>
        <v>0.000275097786507863</v>
      </c>
      <c r="C50" s="12">
        <f>SUM($B$20:B50)</f>
        <v>0.9988996088539686</v>
      </c>
    </row>
    <row r="51" spans="1:3" ht="15">
      <c r="A51" s="4">
        <f t="shared" si="1"/>
        <v>31</v>
      </c>
      <c r="B51" s="12">
        <f t="shared" si="0"/>
        <v>0.00022007822920629047</v>
      </c>
      <c r="C51" s="12">
        <f>SUM($B$20:B51)</f>
        <v>0.9991196870831749</v>
      </c>
    </row>
    <row r="52" spans="1:3" ht="15">
      <c r="A52" s="4">
        <f t="shared" si="1"/>
        <v>32</v>
      </c>
      <c r="B52" s="12">
        <f aca="true" t="shared" si="2" ref="B52:B115">IF(A52&lt;=$B$7,((($B$5/$B$6)^A52)*$C$16)/FACT(A52),((($B$5/$B$6)^A52)*$C$16)/(FACT($B$7)*$B$7^(A52-$B$7)))</f>
        <v>0.0001760625833650324</v>
      </c>
      <c r="C52" s="12">
        <f>SUM($B$20:B52)</f>
        <v>0.9992957496665399</v>
      </c>
    </row>
    <row r="53" spans="1:3" ht="15">
      <c r="A53" s="4">
        <f t="shared" si="1"/>
        <v>33</v>
      </c>
      <c r="B53" s="12">
        <f t="shared" si="2"/>
        <v>0.0001408500666920259</v>
      </c>
      <c r="C53" s="12">
        <f>SUM($B$20:B53)</f>
        <v>0.999436599733232</v>
      </c>
    </row>
    <row r="54" spans="1:3" ht="15">
      <c r="A54" s="4">
        <f t="shared" si="1"/>
        <v>34</v>
      </c>
      <c r="B54" s="12">
        <f t="shared" si="2"/>
        <v>0.00011268005335362077</v>
      </c>
      <c r="C54" s="12">
        <f>SUM($B$20:B54)</f>
        <v>0.9995492797865856</v>
      </c>
    </row>
    <row r="55" spans="1:3" ht="15">
      <c r="A55" s="4">
        <f t="shared" si="1"/>
        <v>35</v>
      </c>
      <c r="B55" s="12">
        <f t="shared" si="2"/>
        <v>9.014404268289661E-05</v>
      </c>
      <c r="C55" s="12">
        <f>SUM($B$20:B55)</f>
        <v>0.9996394238292685</v>
      </c>
    </row>
    <row r="56" spans="1:3" ht="15">
      <c r="A56" s="4">
        <f t="shared" si="1"/>
        <v>36</v>
      </c>
      <c r="B56" s="12">
        <f t="shared" si="2"/>
        <v>7.211523414631731E-05</v>
      </c>
      <c r="C56" s="12">
        <f>SUM($B$20:B56)</f>
        <v>0.9997115390634148</v>
      </c>
    </row>
    <row r="57" spans="1:3" ht="15">
      <c r="A57" s="4">
        <f t="shared" si="1"/>
        <v>37</v>
      </c>
      <c r="B57" s="12">
        <f t="shared" si="2"/>
        <v>5.7692187317053845E-05</v>
      </c>
      <c r="C57" s="12">
        <f>SUM($B$20:B57)</f>
        <v>0.9997692312507319</v>
      </c>
    </row>
    <row r="58" spans="1:3" ht="15">
      <c r="A58" s="4">
        <f t="shared" si="1"/>
        <v>38</v>
      </c>
      <c r="B58" s="12">
        <f t="shared" si="2"/>
        <v>4.6153749853643076E-05</v>
      </c>
      <c r="C58" s="12">
        <f>SUM($B$20:B58)</f>
        <v>0.9998153850005855</v>
      </c>
    </row>
    <row r="59" spans="1:3" ht="15">
      <c r="A59" s="4">
        <f t="shared" si="1"/>
        <v>39</v>
      </c>
      <c r="B59" s="12">
        <f t="shared" si="2"/>
        <v>3.6922999882914465E-05</v>
      </c>
      <c r="C59" s="12">
        <f>SUM($B$20:B59)</f>
        <v>0.9998523080004684</v>
      </c>
    </row>
    <row r="60" spans="1:3" ht="15">
      <c r="A60" s="4">
        <f t="shared" si="1"/>
        <v>40</v>
      </c>
      <c r="B60" s="12">
        <f t="shared" si="2"/>
        <v>2.953839990633158E-05</v>
      </c>
      <c r="C60" s="12">
        <f>SUM($B$20:B60)</f>
        <v>0.9998818464003748</v>
      </c>
    </row>
    <row r="61" spans="1:3" ht="15">
      <c r="A61" s="4">
        <f t="shared" si="1"/>
        <v>41</v>
      </c>
      <c r="B61" s="12">
        <f t="shared" si="2"/>
        <v>2.3630719925065264E-05</v>
      </c>
      <c r="C61" s="12">
        <f>SUM($B$20:B61)</f>
        <v>0.9999054771202999</v>
      </c>
    </row>
    <row r="62" spans="1:3" ht="15">
      <c r="A62" s="4">
        <f t="shared" si="1"/>
        <v>42</v>
      </c>
      <c r="B62" s="12">
        <f t="shared" si="2"/>
        <v>1.8904575940052215E-05</v>
      </c>
      <c r="C62" s="12">
        <f>SUM($B$20:B62)</f>
        <v>0.9999243816962399</v>
      </c>
    </row>
    <row r="63" spans="1:3" ht="15">
      <c r="A63" s="4">
        <f t="shared" si="1"/>
        <v>43</v>
      </c>
      <c r="B63" s="12">
        <f t="shared" si="2"/>
        <v>1.5123660752041771E-05</v>
      </c>
      <c r="C63" s="12">
        <f>SUM($B$20:B63)</f>
        <v>0.9999395053569919</v>
      </c>
    </row>
    <row r="64" spans="1:3" ht="15">
      <c r="A64" s="4">
        <f t="shared" si="1"/>
        <v>44</v>
      </c>
      <c r="B64" s="12">
        <f t="shared" si="2"/>
        <v>1.2098928601633422E-05</v>
      </c>
      <c r="C64" s="12">
        <f>SUM($B$20:B64)</f>
        <v>0.9999516042855936</v>
      </c>
    </row>
    <row r="65" spans="1:3" ht="15">
      <c r="A65" s="4">
        <f t="shared" si="1"/>
        <v>45</v>
      </c>
      <c r="B65" s="12">
        <f t="shared" si="2"/>
        <v>9.679142881306738E-06</v>
      </c>
      <c r="C65" s="12">
        <f>SUM($B$20:B65)</f>
        <v>0.9999612834284749</v>
      </c>
    </row>
    <row r="66" spans="1:3" ht="15">
      <c r="A66" s="4">
        <f t="shared" si="1"/>
        <v>46</v>
      </c>
      <c r="B66" s="12">
        <f t="shared" si="2"/>
        <v>7.74331430504539E-06</v>
      </c>
      <c r="C66" s="12">
        <f>SUM($B$20:B66)</f>
        <v>0.99996902674278</v>
      </c>
    </row>
    <row r="67" spans="1:3" ht="15">
      <c r="A67" s="4">
        <f t="shared" si="1"/>
        <v>47</v>
      </c>
      <c r="B67" s="12">
        <f t="shared" si="2"/>
        <v>6.194651444036313E-06</v>
      </c>
      <c r="C67" s="12">
        <f>SUM($B$20:B67)</f>
        <v>0.999975221394224</v>
      </c>
    </row>
    <row r="68" spans="1:3" ht="15">
      <c r="A68" s="4">
        <f t="shared" si="1"/>
        <v>48</v>
      </c>
      <c r="B68" s="12">
        <f t="shared" si="2"/>
        <v>4.955721155229051E-06</v>
      </c>
      <c r="C68" s="12">
        <f>SUM($B$20:B68)</f>
        <v>0.9999801771153792</v>
      </c>
    </row>
    <row r="69" spans="1:3" ht="15">
      <c r="A69" s="4">
        <f t="shared" si="1"/>
        <v>49</v>
      </c>
      <c r="B69" s="12">
        <f t="shared" si="2"/>
        <v>3.964576924183241E-06</v>
      </c>
      <c r="C69" s="12">
        <f>SUM($B$20:B69)</f>
        <v>0.9999841416923034</v>
      </c>
    </row>
    <row r="70" spans="1:3" ht="15">
      <c r="A70" s="4">
        <f t="shared" si="1"/>
        <v>50</v>
      </c>
      <c r="B70" s="12">
        <f t="shared" si="2"/>
        <v>3.1716615393465927E-06</v>
      </c>
      <c r="C70" s="12">
        <f>SUM($B$20:B70)</f>
        <v>0.9999873133538427</v>
      </c>
    </row>
    <row r="71" spans="1:3" ht="15">
      <c r="A71" s="4">
        <f t="shared" si="1"/>
        <v>51</v>
      </c>
      <c r="B71" s="12">
        <f t="shared" si="2"/>
        <v>2.5373292314772744E-06</v>
      </c>
      <c r="C71" s="12">
        <f>SUM($B$20:B71)</f>
        <v>0.9999898506830742</v>
      </c>
    </row>
    <row r="72" spans="1:3" ht="15">
      <c r="A72" s="4">
        <f t="shared" si="1"/>
        <v>52</v>
      </c>
      <c r="B72" s="12">
        <f t="shared" si="2"/>
        <v>2.0298633851818206E-06</v>
      </c>
      <c r="C72" s="12">
        <f>SUM($B$20:B72)</f>
        <v>0.9999918805464594</v>
      </c>
    </row>
    <row r="73" spans="1:3" ht="15">
      <c r="A73" s="4">
        <f t="shared" si="1"/>
        <v>53</v>
      </c>
      <c r="B73" s="12">
        <f t="shared" si="2"/>
        <v>1.6238907081454565E-06</v>
      </c>
      <c r="C73" s="12">
        <f>SUM($B$20:B73)</f>
        <v>0.9999935044371675</v>
      </c>
    </row>
    <row r="74" spans="1:3" ht="15">
      <c r="A74" s="4">
        <f t="shared" si="1"/>
        <v>54</v>
      </c>
      <c r="B74" s="12">
        <f t="shared" si="2"/>
        <v>1.299112566516365E-06</v>
      </c>
      <c r="C74" s="12">
        <f>SUM($B$20:B74)</f>
        <v>0.999994803549734</v>
      </c>
    </row>
    <row r="75" spans="1:3" ht="15">
      <c r="A75" s="4">
        <f t="shared" si="1"/>
        <v>55</v>
      </c>
      <c r="B75" s="12">
        <f t="shared" si="2"/>
        <v>1.0392900532130923E-06</v>
      </c>
      <c r="C75" s="12">
        <f>SUM($B$20:B75)</f>
        <v>0.9999958428397873</v>
      </c>
    </row>
    <row r="76" spans="1:3" ht="15">
      <c r="A76" s="4">
        <f t="shared" si="1"/>
        <v>56</v>
      </c>
      <c r="B76" s="12">
        <f t="shared" si="2"/>
        <v>8.314320425704738E-07</v>
      </c>
      <c r="C76" s="12">
        <f>SUM($B$20:B76)</f>
        <v>0.9999966742718298</v>
      </c>
    </row>
    <row r="77" spans="1:3" ht="15">
      <c r="A77" s="4">
        <f t="shared" si="1"/>
        <v>57</v>
      </c>
      <c r="B77" s="12">
        <f t="shared" si="2"/>
        <v>6.651456340563791E-07</v>
      </c>
      <c r="C77" s="12">
        <f>SUM($B$20:B77)</f>
        <v>0.9999973394174638</v>
      </c>
    </row>
    <row r="78" spans="1:3" ht="15">
      <c r="A78" s="4">
        <f t="shared" si="1"/>
        <v>58</v>
      </c>
      <c r="B78" s="12">
        <f t="shared" si="2"/>
        <v>5.321165072451034E-07</v>
      </c>
      <c r="C78" s="12">
        <f>SUM($B$20:B78)</f>
        <v>0.999997871533971</v>
      </c>
    </row>
    <row r="79" spans="1:3" ht="15">
      <c r="A79" s="4">
        <f t="shared" si="1"/>
        <v>59</v>
      </c>
      <c r="B79" s="12">
        <f t="shared" si="2"/>
        <v>4.256932057960827E-07</v>
      </c>
      <c r="C79" s="12">
        <f>SUM($B$20:B79)</f>
        <v>0.9999982972271768</v>
      </c>
    </row>
    <row r="80" spans="1:3" ht="15">
      <c r="A80" s="4">
        <f t="shared" si="1"/>
        <v>60</v>
      </c>
      <c r="B80" s="12">
        <f t="shared" si="2"/>
        <v>3.405545646368663E-07</v>
      </c>
      <c r="C80" s="12">
        <f>SUM($B$20:B80)</f>
        <v>0.9999986377817415</v>
      </c>
    </row>
    <row r="81" spans="1:3" ht="15">
      <c r="A81" s="4">
        <f aca="true" t="shared" si="3" ref="A81:A123">A80+1</f>
        <v>61</v>
      </c>
      <c r="B81" s="12">
        <f t="shared" si="2"/>
        <v>2.7244365170949304E-07</v>
      </c>
      <c r="C81" s="12">
        <f>SUM($B$20:B81)</f>
        <v>0.9999989102253932</v>
      </c>
    </row>
    <row r="82" spans="1:3" ht="15">
      <c r="A82" s="4">
        <f t="shared" si="3"/>
        <v>62</v>
      </c>
      <c r="B82" s="12">
        <f t="shared" si="2"/>
        <v>2.179549213675944E-07</v>
      </c>
      <c r="C82" s="12">
        <f>SUM($B$20:B82)</f>
        <v>0.9999991281803146</v>
      </c>
    </row>
    <row r="83" spans="1:3" ht="15">
      <c r="A83" s="4">
        <f t="shared" si="3"/>
        <v>63</v>
      </c>
      <c r="B83" s="12">
        <f t="shared" si="2"/>
        <v>1.7436393709407558E-07</v>
      </c>
      <c r="C83" s="12">
        <f>SUM($B$20:B83)</f>
        <v>0.9999993025442516</v>
      </c>
    </row>
    <row r="84" spans="1:3" ht="15">
      <c r="A84" s="4">
        <f t="shared" si="3"/>
        <v>64</v>
      </c>
      <c r="B84" s="12">
        <f t="shared" si="2"/>
        <v>1.3949114967526046E-07</v>
      </c>
      <c r="C84" s="12">
        <f>SUM($B$20:B84)</f>
        <v>0.9999994420354013</v>
      </c>
    </row>
    <row r="85" spans="1:3" ht="15">
      <c r="A85" s="4">
        <f t="shared" si="3"/>
        <v>65</v>
      </c>
      <c r="B85" s="12">
        <f t="shared" si="2"/>
        <v>1.1159291974020838E-07</v>
      </c>
      <c r="C85" s="12">
        <f>SUM($B$20:B85)</f>
        <v>0.999999553628321</v>
      </c>
    </row>
    <row r="86" spans="1:3" ht="15">
      <c r="A86" s="4">
        <f t="shared" si="3"/>
        <v>66</v>
      </c>
      <c r="B86" s="12">
        <f t="shared" si="2"/>
        <v>8.927433579216673E-08</v>
      </c>
      <c r="C86" s="12">
        <f>SUM($B$20:B86)</f>
        <v>0.9999996429026569</v>
      </c>
    </row>
    <row r="87" spans="1:3" ht="15">
      <c r="A87" s="4">
        <f t="shared" si="3"/>
        <v>67</v>
      </c>
      <c r="B87" s="12">
        <f t="shared" si="2"/>
        <v>7.141946863373338E-08</v>
      </c>
      <c r="C87" s="12">
        <f>SUM($B$20:B87)</f>
        <v>0.9999997143221255</v>
      </c>
    </row>
    <row r="88" spans="1:3" ht="15">
      <c r="A88" s="4">
        <f t="shared" si="3"/>
        <v>68</v>
      </c>
      <c r="B88" s="12">
        <f t="shared" si="2"/>
        <v>5.713557490698671E-08</v>
      </c>
      <c r="C88" s="12">
        <f>SUM($B$20:B88)</f>
        <v>0.9999997714577005</v>
      </c>
    </row>
    <row r="89" spans="1:3" ht="15">
      <c r="A89" s="4">
        <f t="shared" si="3"/>
        <v>69</v>
      </c>
      <c r="B89" s="12">
        <f t="shared" si="2"/>
        <v>4.5708459925589376E-08</v>
      </c>
      <c r="C89" s="12">
        <f>SUM($B$20:B89)</f>
        <v>0.9999998171661604</v>
      </c>
    </row>
    <row r="90" spans="1:3" ht="15">
      <c r="A90" s="4">
        <f t="shared" si="3"/>
        <v>70</v>
      </c>
      <c r="B90" s="12">
        <f t="shared" si="2"/>
        <v>3.65667679404715E-08</v>
      </c>
      <c r="C90" s="12">
        <f>SUM($B$20:B90)</f>
        <v>0.9999998537329283</v>
      </c>
    </row>
    <row r="91" spans="1:3" ht="15">
      <c r="A91" s="4">
        <f t="shared" si="3"/>
        <v>71</v>
      </c>
      <c r="B91" s="12">
        <f t="shared" si="2"/>
        <v>2.9253414352377204E-08</v>
      </c>
      <c r="C91" s="12">
        <f>SUM($B$20:B91)</f>
        <v>0.9999998829863427</v>
      </c>
    </row>
    <row r="92" spans="1:3" ht="15">
      <c r="A92" s="4">
        <f t="shared" si="3"/>
        <v>72</v>
      </c>
      <c r="B92" s="12">
        <f t="shared" si="2"/>
        <v>2.3402731481901768E-08</v>
      </c>
      <c r="C92" s="12">
        <f>SUM($B$20:B92)</f>
        <v>0.9999999063890742</v>
      </c>
    </row>
    <row r="93" spans="1:3" ht="15">
      <c r="A93" s="4">
        <f t="shared" si="3"/>
        <v>73</v>
      </c>
      <c r="B93" s="12">
        <f t="shared" si="2"/>
        <v>1.8722185185521414E-08</v>
      </c>
      <c r="C93" s="12">
        <f>SUM($B$20:B93)</f>
        <v>0.9999999251112593</v>
      </c>
    </row>
    <row r="94" spans="1:3" ht="15">
      <c r="A94" s="4">
        <f t="shared" si="3"/>
        <v>74</v>
      </c>
      <c r="B94" s="12">
        <f t="shared" si="2"/>
        <v>1.4977748148417135E-08</v>
      </c>
      <c r="C94" s="12">
        <f>SUM($B$20:B94)</f>
        <v>0.9999999400890075</v>
      </c>
    </row>
    <row r="95" spans="1:3" ht="15">
      <c r="A95" s="4">
        <f t="shared" si="3"/>
        <v>75</v>
      </c>
      <c r="B95" s="12">
        <f t="shared" si="2"/>
        <v>1.1982198518733708E-08</v>
      </c>
      <c r="C95" s="12">
        <f>SUM($B$20:B95)</f>
        <v>0.9999999520712061</v>
      </c>
    </row>
    <row r="96" spans="1:3" ht="15">
      <c r="A96" s="4">
        <f t="shared" si="3"/>
        <v>76</v>
      </c>
      <c r="B96" s="12">
        <f t="shared" si="2"/>
        <v>9.585758814986969E-09</v>
      </c>
      <c r="C96" s="12">
        <f>SUM($B$20:B96)</f>
        <v>0.9999999616569649</v>
      </c>
    </row>
    <row r="97" spans="1:3" ht="15">
      <c r="A97" s="4">
        <f t="shared" si="3"/>
        <v>77</v>
      </c>
      <c r="B97" s="12">
        <f t="shared" si="2"/>
        <v>7.668607051989577E-09</v>
      </c>
      <c r="C97" s="12">
        <f>SUM($B$20:B97)</f>
        <v>0.999999969325572</v>
      </c>
    </row>
    <row r="98" spans="1:3" ht="15">
      <c r="A98" s="4">
        <f t="shared" si="3"/>
        <v>78</v>
      </c>
      <c r="B98" s="12">
        <f t="shared" si="2"/>
        <v>6.13488564159166E-09</v>
      </c>
      <c r="C98" s="12">
        <f>SUM($B$20:B98)</f>
        <v>0.9999999754604576</v>
      </c>
    </row>
    <row r="99" spans="1:3" ht="15">
      <c r="A99" s="4">
        <f t="shared" si="3"/>
        <v>79</v>
      </c>
      <c r="B99" s="12">
        <f t="shared" si="2"/>
        <v>4.9079085132733295E-09</v>
      </c>
      <c r="C99" s="12">
        <f>SUM($B$20:B99)</f>
        <v>0.9999999803683661</v>
      </c>
    </row>
    <row r="100" spans="1:3" ht="15">
      <c r="A100" s="4">
        <f t="shared" si="3"/>
        <v>80</v>
      </c>
      <c r="B100" s="12">
        <f t="shared" si="2"/>
        <v>3.926326810618664E-09</v>
      </c>
      <c r="C100" s="12">
        <f>SUM($B$20:B100)</f>
        <v>0.999999984294693</v>
      </c>
    </row>
    <row r="101" spans="1:3" ht="15">
      <c r="A101" s="4">
        <f t="shared" si="3"/>
        <v>81</v>
      </c>
      <c r="B101" s="12">
        <f t="shared" si="2"/>
        <v>3.141061448494931E-09</v>
      </c>
      <c r="C101" s="12">
        <f>SUM($B$20:B101)</f>
        <v>0.9999999874357544</v>
      </c>
    </row>
    <row r="102" spans="1:3" ht="15">
      <c r="A102" s="4">
        <f t="shared" si="3"/>
        <v>82</v>
      </c>
      <c r="B102" s="12">
        <f t="shared" si="2"/>
        <v>2.512849158795945E-09</v>
      </c>
      <c r="C102" s="12">
        <f>SUM($B$20:B102)</f>
        <v>0.9999999899486035</v>
      </c>
    </row>
    <row r="103" spans="1:3" ht="15">
      <c r="A103" s="4">
        <f t="shared" si="3"/>
        <v>83</v>
      </c>
      <c r="B103" s="12">
        <f t="shared" si="2"/>
        <v>2.0102793270367565E-09</v>
      </c>
      <c r="C103" s="12">
        <f>SUM($B$20:B103)</f>
        <v>0.9999999919588828</v>
      </c>
    </row>
    <row r="104" spans="1:3" ht="15">
      <c r="A104" s="4">
        <f t="shared" si="3"/>
        <v>84</v>
      </c>
      <c r="B104" s="12">
        <f t="shared" si="2"/>
        <v>1.6082234616294056E-09</v>
      </c>
      <c r="C104" s="12">
        <f>SUM($B$20:B104)</f>
        <v>0.9999999935671062</v>
      </c>
    </row>
    <row r="105" spans="1:3" ht="15">
      <c r="A105" s="4">
        <f t="shared" si="3"/>
        <v>85</v>
      </c>
      <c r="B105" s="12">
        <f t="shared" si="2"/>
        <v>1.2865787693035247E-09</v>
      </c>
      <c r="C105" s="12">
        <f>SUM($B$20:B105)</f>
        <v>0.999999994853685</v>
      </c>
    </row>
    <row r="106" spans="1:3" ht="15">
      <c r="A106" s="4">
        <f t="shared" si="3"/>
        <v>86</v>
      </c>
      <c r="B106" s="12">
        <f t="shared" si="2"/>
        <v>1.0292630154428197E-09</v>
      </c>
      <c r="C106" s="12">
        <f>SUM($B$20:B106)</f>
        <v>0.999999995882948</v>
      </c>
    </row>
    <row r="107" spans="1:3" ht="15">
      <c r="A107" s="4">
        <f t="shared" si="3"/>
        <v>87</v>
      </c>
      <c r="B107" s="12">
        <f t="shared" si="2"/>
        <v>8.234104123542559E-10</v>
      </c>
      <c r="C107" s="12">
        <f>SUM($B$20:B107)</f>
        <v>0.9999999967063584</v>
      </c>
    </row>
    <row r="108" spans="1:3" ht="15">
      <c r="A108" s="4">
        <f t="shared" si="3"/>
        <v>88</v>
      </c>
      <c r="B108" s="12">
        <f t="shared" si="2"/>
        <v>6.587283298834047E-10</v>
      </c>
      <c r="C108" s="12">
        <f>SUM($B$20:B108)</f>
        <v>0.9999999973650867</v>
      </c>
    </row>
    <row r="109" spans="1:3" ht="15">
      <c r="A109" s="4">
        <f t="shared" si="3"/>
        <v>89</v>
      </c>
      <c r="B109" s="12">
        <f t="shared" si="2"/>
        <v>5.269826639067238E-10</v>
      </c>
      <c r="C109" s="12">
        <f>SUM($B$20:B109)</f>
        <v>0.9999999978920694</v>
      </c>
    </row>
    <row r="110" spans="1:3" ht="15">
      <c r="A110" s="4">
        <f t="shared" si="3"/>
        <v>90</v>
      </c>
      <c r="B110" s="12">
        <f t="shared" si="2"/>
        <v>4.215861311253791E-10</v>
      </c>
      <c r="C110" s="12">
        <f>SUM($B$20:B110)</f>
        <v>0.9999999983136555</v>
      </c>
    </row>
    <row r="111" spans="1:3" ht="15">
      <c r="A111" s="4">
        <f t="shared" si="3"/>
        <v>91</v>
      </c>
      <c r="B111" s="12">
        <f t="shared" si="2"/>
        <v>3.372689049003033E-10</v>
      </c>
      <c r="C111" s="12">
        <f>SUM($B$20:B111)</f>
        <v>0.9999999986509244</v>
      </c>
    </row>
    <row r="112" spans="1:3" ht="15">
      <c r="A112" s="4">
        <f t="shared" si="3"/>
        <v>92</v>
      </c>
      <c r="B112" s="12">
        <f t="shared" si="2"/>
        <v>2.6981512392024274E-10</v>
      </c>
      <c r="C112" s="12">
        <f>SUM($B$20:B112)</f>
        <v>0.9999999989207395</v>
      </c>
    </row>
    <row r="113" spans="1:3" ht="15">
      <c r="A113" s="4">
        <f t="shared" si="3"/>
        <v>93</v>
      </c>
      <c r="B113" s="12">
        <f t="shared" si="2"/>
        <v>2.1585209913619421E-10</v>
      </c>
      <c r="C113" s="12">
        <f>SUM($B$20:B113)</f>
        <v>0.9999999991365917</v>
      </c>
    </row>
    <row r="114" spans="1:3" ht="15">
      <c r="A114" s="4">
        <f t="shared" si="3"/>
        <v>94</v>
      </c>
      <c r="B114" s="12">
        <f t="shared" si="2"/>
        <v>1.7268167930895533E-10</v>
      </c>
      <c r="C114" s="12">
        <f>SUM($B$20:B114)</f>
        <v>0.9999999993092733</v>
      </c>
    </row>
    <row r="115" spans="1:3" ht="15">
      <c r="A115" s="4">
        <f t="shared" si="3"/>
        <v>95</v>
      </c>
      <c r="B115" s="12">
        <f t="shared" si="2"/>
        <v>1.3814534344716432E-10</v>
      </c>
      <c r="C115" s="12">
        <f>SUM($B$20:B115)</f>
        <v>0.9999999994474187</v>
      </c>
    </row>
    <row r="116" spans="1:3" ht="15">
      <c r="A116" s="4">
        <f t="shared" si="3"/>
        <v>96</v>
      </c>
      <c r="B116" s="12">
        <f aca="true" t="shared" si="4" ref="B116:B123">IF(A116&lt;=$B$7,((($B$5/$B$6)^A116)*$C$16)/FACT(A116),((($B$5/$B$6)^A116)*$C$16)/(FACT($B$7)*$B$7^(A116-$B$7)))</f>
        <v>1.1051627475773145E-10</v>
      </c>
      <c r="C116" s="12">
        <f>SUM($B$20:B116)</f>
        <v>0.999999999557935</v>
      </c>
    </row>
    <row r="117" spans="1:3" ht="15">
      <c r="A117" s="4">
        <f t="shared" si="3"/>
        <v>97</v>
      </c>
      <c r="B117" s="12">
        <f t="shared" si="4"/>
        <v>8.841301980618517E-11</v>
      </c>
      <c r="C117" s="12">
        <f>SUM($B$20:B117)</f>
        <v>0.999999999646348</v>
      </c>
    </row>
    <row r="118" spans="1:3" ht="15">
      <c r="A118" s="4">
        <f t="shared" si="3"/>
        <v>98</v>
      </c>
      <c r="B118" s="12">
        <f t="shared" si="4"/>
        <v>7.073041584494815E-11</v>
      </c>
      <c r="C118" s="12">
        <f>SUM($B$20:B118)</f>
        <v>0.9999999997170784</v>
      </c>
    </row>
    <row r="119" spans="1:3" ht="15">
      <c r="A119" s="4">
        <f t="shared" si="3"/>
        <v>99</v>
      </c>
      <c r="B119" s="12">
        <f t="shared" si="4"/>
        <v>5.658433267595852E-11</v>
      </c>
      <c r="C119" s="12">
        <f>SUM($B$20:B119)</f>
        <v>0.9999999997736627</v>
      </c>
    </row>
    <row r="120" spans="1:3" ht="15">
      <c r="A120" s="4">
        <f t="shared" si="3"/>
        <v>100</v>
      </c>
      <c r="B120" s="12">
        <f t="shared" si="4"/>
        <v>4.5267466140766824E-11</v>
      </c>
      <c r="C120" s="12">
        <f>SUM($B$20:B120)</f>
        <v>0.9999999998189302</v>
      </c>
    </row>
    <row r="121" spans="1:3" ht="15">
      <c r="A121" s="4">
        <f t="shared" si="3"/>
        <v>101</v>
      </c>
      <c r="B121" s="12">
        <f t="shared" si="4"/>
        <v>3.6213972912613463E-11</v>
      </c>
      <c r="C121" s="12">
        <f>SUM($B$20:B121)</f>
        <v>0.9999999998551441</v>
      </c>
    </row>
    <row r="122" spans="1:3" ht="15">
      <c r="A122" s="4">
        <f t="shared" si="3"/>
        <v>102</v>
      </c>
      <c r="B122" s="12">
        <f t="shared" si="4"/>
        <v>2.897117833009077E-11</v>
      </c>
      <c r="C122" s="12">
        <f>SUM($B$20:B122)</f>
        <v>0.9999999998841153</v>
      </c>
    </row>
    <row r="123" spans="1:3" ht="15">
      <c r="A123" s="4">
        <f t="shared" si="3"/>
        <v>103</v>
      </c>
      <c r="B123" s="12">
        <f t="shared" si="4"/>
        <v>2.3176942664072622E-11</v>
      </c>
      <c r="C123" s="12">
        <f>SUM($B$20:B123)</f>
        <v>0.9999999999072922</v>
      </c>
    </row>
  </sheetData>
  <sheetProtection/>
  <mergeCells count="6"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74">
      <selection activeCell="B56" sqref="B56:J104"/>
    </sheetView>
  </sheetViews>
  <sheetFormatPr defaultColWidth="9.140625" defaultRowHeight="15"/>
  <cols>
    <col min="1" max="1" width="15.140625" style="0" bestFit="1" customWidth="1"/>
    <col min="2" max="2" width="12.00390625" style="0" bestFit="1" customWidth="1"/>
    <col min="3" max="3" width="15.140625" style="0" bestFit="1" customWidth="1"/>
    <col min="4" max="4" width="12.00390625" style="0" bestFit="1" customWidth="1"/>
    <col min="5" max="5" width="14.28125" style="0" bestFit="1" customWidth="1"/>
    <col min="6" max="6" width="23.00390625" style="0" bestFit="1" customWidth="1"/>
    <col min="7" max="7" width="13.421875" style="0" bestFit="1" customWidth="1"/>
    <col min="8" max="8" width="17.00390625" style="0" bestFit="1" customWidth="1"/>
    <col min="9" max="9" width="12.00390625" style="0" bestFit="1" customWidth="1"/>
    <col min="10" max="10" width="15.00390625" style="0" bestFit="1" customWidth="1"/>
  </cols>
  <sheetData>
    <row r="1" ht="18.75">
      <c r="A1" s="9" t="s">
        <v>7</v>
      </c>
    </row>
    <row r="2" spans="1:10" ht="15">
      <c r="A2" s="13" t="s">
        <v>15</v>
      </c>
      <c r="B2" s="14" t="s">
        <v>12</v>
      </c>
      <c r="C2" s="14" t="s">
        <v>13</v>
      </c>
      <c r="D2" s="14" t="s">
        <v>18</v>
      </c>
      <c r="E2" s="14" t="s">
        <v>14</v>
      </c>
      <c r="F2" s="14" t="s">
        <v>16</v>
      </c>
      <c r="G2" s="14" t="s">
        <v>20</v>
      </c>
      <c r="H2" s="14" t="s">
        <v>21</v>
      </c>
      <c r="I2" s="14" t="s">
        <v>17</v>
      </c>
      <c r="J2" s="14" t="s">
        <v>19</v>
      </c>
    </row>
    <row r="3" spans="1:10" ht="15">
      <c r="A3" s="4">
        <v>0</v>
      </c>
      <c r="B3" s="6">
        <v>1</v>
      </c>
      <c r="C3" s="6"/>
      <c r="D3" s="6"/>
      <c r="E3" s="6"/>
      <c r="F3" s="6"/>
      <c r="G3" s="6"/>
      <c r="H3" s="6"/>
      <c r="I3" s="6"/>
      <c r="J3" s="6"/>
    </row>
    <row r="4" spans="1:10" ht="15">
      <c r="A4" s="4">
        <f>A3+1</f>
        <v>1</v>
      </c>
      <c r="B4" s="6">
        <f>((Kosystem!$B$5/Kosystem!$B$6)^A4)/FACT(A4)</f>
        <v>1.6</v>
      </c>
      <c r="C4" s="6">
        <f>SUM($B$3:B3)</f>
        <v>1</v>
      </c>
      <c r="D4" s="6">
        <f>IF(ISERROR(B4/((1-(Kosystem!$B$5/(A4*Kosystem!$B$6))))),0,B4/((1-(Kosystem!$B$5/(A4*Kosystem!$B$6)))))</f>
        <v>-2.6666666666666665</v>
      </c>
      <c r="E4" s="6">
        <f aca="true" t="shared" si="0" ref="E4:E34">1/(C4+D4)</f>
        <v>-0.6000000000000001</v>
      </c>
      <c r="F4" s="6">
        <f>Kosystem!$B$5/(Kosystem!$B$6*A4)</f>
        <v>1.6</v>
      </c>
      <c r="G4" s="6">
        <f>IF(ISERROR(B4*E4*F4/(1-F4)^2),0,B4*E4*F4/(1-F4)^2)</f>
        <v>-4.266666666666667</v>
      </c>
      <c r="H4" s="6">
        <f>G4+(Kosystem!$B$5/Kosystem!$B$6)</f>
        <v>-2.6666666666666665</v>
      </c>
      <c r="I4" s="6">
        <f>G4/Kosystem!$B$5</f>
        <v>-0.10666666666666666</v>
      </c>
      <c r="J4" s="6">
        <f>I4+1/Kosystem!$B$6</f>
        <v>-0.06666666666666665</v>
      </c>
    </row>
    <row r="5" spans="1:10" ht="15">
      <c r="A5" s="4">
        <f aca="true" t="shared" si="1" ref="A5:A68">A4+1</f>
        <v>2</v>
      </c>
      <c r="B5" s="6">
        <f>((Kosystem!$B$5/Kosystem!$B$6)^A5)/FACT(A5)</f>
        <v>1.2800000000000002</v>
      </c>
      <c r="C5" s="6">
        <f>SUM($B$3:B4)</f>
        <v>2.6</v>
      </c>
      <c r="D5" s="6">
        <f>IF(ISERROR(B5/((1-(Kosystem!$B$5/(A5*Kosystem!$B$6))))),0,B5/((1-(Kosystem!$B$5/(A5*Kosystem!$B$6)))))</f>
        <v>6.400000000000003</v>
      </c>
      <c r="E5" s="6">
        <f t="shared" si="0"/>
        <v>0.11111111111111106</v>
      </c>
      <c r="F5" s="6">
        <f>Kosystem!$B$5/(Kosystem!$B$6*A5)</f>
        <v>0.8</v>
      </c>
      <c r="G5" s="6">
        <f aca="true" t="shared" si="2" ref="G5:G34">B5*E5*F5/(1-F5)^2</f>
        <v>2.8444444444444454</v>
      </c>
      <c r="H5" s="6">
        <f>G5+(Kosystem!$B$5/Kosystem!$B$6)</f>
        <v>4.4444444444444455</v>
      </c>
      <c r="I5" s="6">
        <f>G5/Kosystem!$B$5</f>
        <v>0.07111111111111114</v>
      </c>
      <c r="J5" s="6">
        <f>I5+1/Kosystem!$B$6</f>
        <v>0.11111111111111113</v>
      </c>
    </row>
    <row r="6" spans="1:10" ht="15">
      <c r="A6" s="4">
        <f t="shared" si="1"/>
        <v>3</v>
      </c>
      <c r="B6" s="6">
        <f>((Kosystem!$B$5/Kosystem!$B$6)^A6)/FACT(A6)</f>
        <v>0.6826666666666669</v>
      </c>
      <c r="C6" s="6">
        <f>SUM($B$3:B5)</f>
        <v>3.8800000000000003</v>
      </c>
      <c r="D6" s="6">
        <f>IF(ISERROR(B6/((1-(Kosystem!$B$5/(A6*Kosystem!$B$6))))),0,B6/((1-(Kosystem!$B$5/(A6*Kosystem!$B$6)))))</f>
        <v>1.4628571428571433</v>
      </c>
      <c r="E6" s="6">
        <f t="shared" si="0"/>
        <v>0.1871657754010695</v>
      </c>
      <c r="F6" s="6">
        <f>Kosystem!$B$5/(Kosystem!$B$6*A6)</f>
        <v>0.5333333333333333</v>
      </c>
      <c r="G6" s="6">
        <f t="shared" si="2"/>
        <v>0.3129106187929717</v>
      </c>
      <c r="H6" s="6">
        <f>G6+(Kosystem!$B$5/Kosystem!$B$6)</f>
        <v>1.9129106187929719</v>
      </c>
      <c r="I6" s="6">
        <f>G6/Kosystem!$B$5</f>
        <v>0.007822765469824293</v>
      </c>
      <c r="J6" s="6">
        <f>I6+1/Kosystem!$B$6</f>
        <v>0.047822765469824294</v>
      </c>
    </row>
    <row r="7" spans="1:10" ht="15">
      <c r="A7" s="4">
        <f t="shared" si="1"/>
        <v>4</v>
      </c>
      <c r="B7" s="6">
        <f>((Kosystem!$B$5/Kosystem!$B$6)^A7)/FACT(A7)</f>
        <v>0.2730666666666668</v>
      </c>
      <c r="C7" s="6">
        <f>SUM($B$3:B6)</f>
        <v>4.562666666666667</v>
      </c>
      <c r="D7" s="6">
        <f>IF(ISERROR(B7/((1-(Kosystem!$B$5/(A7*Kosystem!$B$6))))),0,B7/((1-(Kosystem!$B$5/(A7*Kosystem!$B$6)))))</f>
        <v>0.45511111111111135</v>
      </c>
      <c r="E7" s="6">
        <f t="shared" si="0"/>
        <v>0.19929140832595216</v>
      </c>
      <c r="F7" s="6">
        <f>Kosystem!$B$5/(Kosystem!$B$6*A7)</f>
        <v>0.4</v>
      </c>
      <c r="G7" s="6">
        <f t="shared" si="2"/>
        <v>0.060466489518748175</v>
      </c>
      <c r="H7" s="6">
        <f>G7+(Kosystem!$B$5/Kosystem!$B$6)</f>
        <v>1.6604664895187482</v>
      </c>
      <c r="I7" s="6">
        <f>G7/Kosystem!$B$5</f>
        <v>0.0015116622379687044</v>
      </c>
      <c r="J7" s="6">
        <f>I7+1/Kosystem!$B$6</f>
        <v>0.041511662237968705</v>
      </c>
    </row>
    <row r="8" spans="1:10" ht="15">
      <c r="A8" s="4">
        <f t="shared" si="1"/>
        <v>5</v>
      </c>
      <c r="B8" s="6">
        <f>((Kosystem!$B$5/Kosystem!$B$6)^A8)/FACT(A8)</f>
        <v>0.08738133333333338</v>
      </c>
      <c r="C8" s="6">
        <f>SUM($B$3:B7)</f>
        <v>4.835733333333334</v>
      </c>
      <c r="D8" s="6">
        <f>IF(ISERROR(B8/((1-(Kosystem!$B$5/(A8*Kosystem!$B$6))))),0,B8/((1-(Kosystem!$B$5/(A8*Kosystem!$B$6)))))</f>
        <v>0.1285019607843138</v>
      </c>
      <c r="E8" s="6">
        <f t="shared" si="0"/>
        <v>0.2014408948715518</v>
      </c>
      <c r="F8" s="6">
        <f>Kosystem!$B$5/(Kosystem!$B$6*A8)</f>
        <v>0.32</v>
      </c>
      <c r="G8" s="6">
        <f t="shared" si="2"/>
        <v>0.012181435281478227</v>
      </c>
      <c r="H8" s="6">
        <f>G8+(Kosystem!$B$5/Kosystem!$B$6)</f>
        <v>1.6121814352814783</v>
      </c>
      <c r="I8" s="6">
        <f>G8/Kosystem!$B$5</f>
        <v>0.00030453588203695566</v>
      </c>
      <c r="J8" s="6">
        <f>I8+1/Kosystem!$B$6</f>
        <v>0.04030453588203696</v>
      </c>
    </row>
    <row r="9" spans="1:10" ht="15">
      <c r="A9" s="4">
        <f t="shared" si="1"/>
        <v>6</v>
      </c>
      <c r="B9" s="6">
        <f>((Kosystem!$B$5/Kosystem!$B$6)^A9)/FACT(A9)</f>
        <v>0.0233016888888889</v>
      </c>
      <c r="C9" s="6">
        <f>SUM($B$3:B8)</f>
        <v>4.923114666666667</v>
      </c>
      <c r="D9" s="6">
        <f>IF(ISERROR(B9/((1-(Kosystem!$B$5/(A9*Kosystem!$B$6))))),0,B9/((1-(Kosystem!$B$5/(A9*Kosystem!$B$6)))))</f>
        <v>0.03177503030303032</v>
      </c>
      <c r="E9" s="6">
        <f t="shared" si="0"/>
        <v>0.20182083984868085</v>
      </c>
      <c r="F9" s="6">
        <f>Kosystem!$B$5/(Kosystem!$B$6*A9)</f>
        <v>0.26666666666666666</v>
      </c>
      <c r="G9" s="6">
        <f t="shared" si="2"/>
        <v>0.002331950291627222</v>
      </c>
      <c r="H9" s="6">
        <f>G9+(Kosystem!$B$5/Kosystem!$B$6)</f>
        <v>1.6023319502916273</v>
      </c>
      <c r="I9" s="6">
        <f>G9/Kosystem!$B$5</f>
        <v>5.829875729068055E-05</v>
      </c>
      <c r="J9" s="6">
        <f>I9+1/Kosystem!$B$6</f>
        <v>0.04005829875729068</v>
      </c>
    </row>
    <row r="10" spans="1:10" ht="15">
      <c r="A10" s="4">
        <f t="shared" si="1"/>
        <v>7</v>
      </c>
      <c r="B10" s="6">
        <f>((Kosystem!$B$5/Kosystem!$B$6)^A10)/FACT(A10)</f>
        <v>0.005326100317460321</v>
      </c>
      <c r="C10" s="6">
        <f>SUM($B$3:B9)</f>
        <v>4.946416355555556</v>
      </c>
      <c r="D10" s="6">
        <f>IF(ISERROR(B10/((1-(Kosystem!$B$5/(A10*Kosystem!$B$6))))),0,B10/((1-(Kosystem!$B$5/(A10*Kosystem!$B$6)))))</f>
        <v>0.006904204115226342</v>
      </c>
      <c r="E10" s="6">
        <f t="shared" si="0"/>
        <v>0.20188477364898508</v>
      </c>
      <c r="F10" s="6">
        <f>Kosystem!$B$5/(Kosystem!$B$6*A10)</f>
        <v>0.22857142857142856</v>
      </c>
      <c r="G10" s="6">
        <f t="shared" si="2"/>
        <v>0.000412993684452996</v>
      </c>
      <c r="H10" s="6">
        <f>G10+(Kosystem!$B$5/Kosystem!$B$6)</f>
        <v>1.6004129936844531</v>
      </c>
      <c r="I10" s="6">
        <f>G10/Kosystem!$B$5</f>
        <v>1.0324842111324901E-05</v>
      </c>
      <c r="J10" s="6">
        <f>I10+1/Kosystem!$B$6</f>
        <v>0.040010324842111325</v>
      </c>
    </row>
    <row r="11" spans="1:10" ht="15">
      <c r="A11" s="4">
        <f t="shared" si="1"/>
        <v>8</v>
      </c>
      <c r="B11" s="6">
        <f>((Kosystem!$B$5/Kosystem!$B$6)^A11)/FACT(A11)</f>
        <v>0.0010652200634920644</v>
      </c>
      <c r="C11" s="6">
        <f>SUM($B$3:B10)</f>
        <v>4.951742455873016</v>
      </c>
      <c r="D11" s="6">
        <f>IF(ISERROR(B11/((1-(Kosystem!$B$5/(A11*Kosystem!$B$6))))),0,B11/((1-(Kosystem!$B$5/(A11*Kosystem!$B$6)))))</f>
        <v>0.0013315250793650805</v>
      </c>
      <c r="E11" s="6">
        <f t="shared" si="0"/>
        <v>0.20189482407200368</v>
      </c>
      <c r="F11" s="6">
        <f>Kosystem!$B$5/(Kosystem!$B$6*A11)</f>
        <v>0.2</v>
      </c>
      <c r="G11" s="6">
        <f t="shared" si="2"/>
        <v>6.720700541146842E-05</v>
      </c>
      <c r="H11" s="6">
        <f>G11+(Kosystem!$B$5/Kosystem!$B$6)</f>
        <v>1.6000672070054116</v>
      </c>
      <c r="I11" s="6">
        <f>G11/Kosystem!$B$5</f>
        <v>1.6801751352867104E-06</v>
      </c>
      <c r="J11" s="6">
        <f>I11+1/Kosystem!$B$6</f>
        <v>0.040001680175135286</v>
      </c>
    </row>
    <row r="12" spans="1:10" ht="15">
      <c r="A12" s="4">
        <f t="shared" si="1"/>
        <v>9</v>
      </c>
      <c r="B12" s="6">
        <f>((Kosystem!$B$5/Kosystem!$B$6)^A12)/FACT(A12)</f>
        <v>0.00018937245573192257</v>
      </c>
      <c r="C12" s="6">
        <f>SUM($B$3:B11)</f>
        <v>4.9528076759365085</v>
      </c>
      <c r="D12" s="6">
        <f>IF(ISERROR(B12/((1-(Kosystem!$B$5/(A12*Kosystem!$B$6))))),0,B12/((1-(Kosystem!$B$5/(A12*Kosystem!$B$6)))))</f>
        <v>0.00023031785156585178</v>
      </c>
      <c r="E12" s="6">
        <f t="shared" si="0"/>
        <v>0.20189629097417883</v>
      </c>
      <c r="F12" s="6">
        <f>Kosystem!$B$5/(Kosystem!$B$6*A12)</f>
        <v>0.17777777777777778</v>
      </c>
      <c r="G12" s="6">
        <f t="shared" si="2"/>
        <v>1.0054123238116097E-05</v>
      </c>
      <c r="H12" s="6">
        <f>G12+(Kosystem!$B$5/Kosystem!$B$6)</f>
        <v>1.6000100541232383</v>
      </c>
      <c r="I12" s="6">
        <f>G12/Kosystem!$B$5</f>
        <v>2.513530809529024E-07</v>
      </c>
      <c r="J12" s="6">
        <f>I12+1/Kosystem!$B$6</f>
        <v>0.040000251353080954</v>
      </c>
    </row>
    <row r="13" spans="1:10" ht="15">
      <c r="A13" s="4">
        <f t="shared" si="1"/>
        <v>10</v>
      </c>
      <c r="B13" s="6">
        <f>((Kosystem!$B$5/Kosystem!$B$6)^A13)/FACT(A13)</f>
        <v>3.0299592917107616E-05</v>
      </c>
      <c r="C13" s="6">
        <f>SUM($B$3:B12)</f>
        <v>4.95299704839224</v>
      </c>
      <c r="D13" s="6">
        <f>IF(ISERROR(B13/((1-(Kosystem!$B$5/(A13*Kosystem!$B$6))))),0,B13/((1-(Kosystem!$B$5/(A13*Kosystem!$B$6)))))</f>
        <v>3.6070943948937636E-05</v>
      </c>
      <c r="E13" s="6">
        <f t="shared" si="0"/>
        <v>0.20189648966732954</v>
      </c>
      <c r="F13" s="6">
        <f>Kosystem!$B$5/(Kosystem!$B$6*A13)</f>
        <v>0.16</v>
      </c>
      <c r="G13" s="6">
        <f t="shared" si="2"/>
        <v>1.3871613261480975E-06</v>
      </c>
      <c r="H13" s="6">
        <f>G13+(Kosystem!$B$5/Kosystem!$B$6)</f>
        <v>1.6000013871613263</v>
      </c>
      <c r="I13" s="6">
        <f>G13/Kosystem!$B$5</f>
        <v>3.4679033153702436E-08</v>
      </c>
      <c r="J13" s="6">
        <f>I13+1/Kosystem!$B$6</f>
        <v>0.04000003467903315</v>
      </c>
    </row>
    <row r="14" spans="1:10" ht="15">
      <c r="A14" s="4">
        <f t="shared" si="1"/>
        <v>11</v>
      </c>
      <c r="B14" s="6">
        <f>((Kosystem!$B$5/Kosystem!$B$6)^A14)/FACT(A14)</f>
        <v>4.407213515215654E-06</v>
      </c>
      <c r="C14" s="6">
        <f>SUM($B$3:B13)</f>
        <v>4.953027347985158</v>
      </c>
      <c r="D14" s="6">
        <f>IF(ISERROR(B14/((1-(Kosystem!$B$5/(A14*Kosystem!$B$6))))),0,B14/((1-(Kosystem!$B$5/(A14*Kosystem!$B$6)))))</f>
        <v>5.1573775178055525E-06</v>
      </c>
      <c r="E14" s="6">
        <f t="shared" si="0"/>
        <v>0.20189651469423922</v>
      </c>
      <c r="F14" s="6">
        <f>Kosystem!$B$5/(Kosystem!$B$6*A14)</f>
        <v>0.14545454545454545</v>
      </c>
      <c r="G14" s="6">
        <f t="shared" si="2"/>
        <v>1.7723515673316898E-07</v>
      </c>
      <c r="H14" s="6">
        <f>G14+(Kosystem!$B$5/Kosystem!$B$6)</f>
        <v>1.6000001772351569</v>
      </c>
      <c r="I14" s="6">
        <f>G14/Kosystem!$B$5</f>
        <v>4.430878918329224E-09</v>
      </c>
      <c r="J14" s="6">
        <f>I14+1/Kosystem!$B$6</f>
        <v>0.04000000443087892</v>
      </c>
    </row>
    <row r="15" spans="1:10" ht="15">
      <c r="A15" s="4">
        <f t="shared" si="1"/>
        <v>12</v>
      </c>
      <c r="B15" s="6">
        <f>((Kosystem!$B$5/Kosystem!$B$6)^A15)/FACT(A15)</f>
        <v>5.876284686954206E-07</v>
      </c>
      <c r="C15" s="6">
        <f>SUM($B$3:B14)</f>
        <v>4.953031755198673</v>
      </c>
      <c r="D15" s="6">
        <f>IF(ISERROR(B15/((1-(Kosystem!$B$5/(A15*Kosystem!$B$6))))),0,B15/((1-(Kosystem!$B$5/(A15*Kosystem!$B$6)))))</f>
        <v>6.780328484947161E-07</v>
      </c>
      <c r="E15" s="6">
        <f t="shared" si="0"/>
        <v>0.201896517634464</v>
      </c>
      <c r="F15" s="6">
        <f>Kosystem!$B$5/(Kosystem!$B$6*A15)</f>
        <v>0.13333333333333333</v>
      </c>
      <c r="G15" s="6">
        <f t="shared" si="2"/>
        <v>2.106038014659374E-08</v>
      </c>
      <c r="H15" s="6">
        <f>G15+(Kosystem!$B$5/Kosystem!$B$6)</f>
        <v>1.6000000210603802</v>
      </c>
      <c r="I15" s="6">
        <f>G15/Kosystem!$B$5</f>
        <v>5.265095036648435E-10</v>
      </c>
      <c r="J15" s="6">
        <f>I15+1/Kosystem!$B$6</f>
        <v>0.040000000526509503</v>
      </c>
    </row>
    <row r="16" spans="1:10" ht="15">
      <c r="A16" s="4">
        <f t="shared" si="1"/>
        <v>13</v>
      </c>
      <c r="B16" s="6">
        <f>((Kosystem!$B$5/Kosystem!$B$6)^A16)/FACT(A16)</f>
        <v>7.232350383943639E-08</v>
      </c>
      <c r="C16" s="6">
        <f>SUM($B$3:B15)</f>
        <v>4.953032342827141</v>
      </c>
      <c r="D16" s="6">
        <f>IF(ISERROR(B16/((1-(Kosystem!$B$5/(A16*Kosystem!$B$6))))),0,B16/((1-(Kosystem!$B$5/(A16*Kosystem!$B$6)))))</f>
        <v>8.247417104497132E-08</v>
      </c>
      <c r="E16" s="6">
        <f t="shared" si="0"/>
        <v>0.20189651795771682</v>
      </c>
      <c r="F16" s="6">
        <f>Kosystem!$B$5/(Kosystem!$B$6*A16)</f>
        <v>0.12307692307692308</v>
      </c>
      <c r="G16" s="6">
        <f t="shared" si="2"/>
        <v>2.3370172569022968E-09</v>
      </c>
      <c r="H16" s="6">
        <f>G16+(Kosystem!$B$5/Kosystem!$B$6)</f>
        <v>1.6000000023370173</v>
      </c>
      <c r="I16" s="6">
        <f>G16/Kosystem!$B$5</f>
        <v>5.842543142255741E-11</v>
      </c>
      <c r="J16" s="6">
        <f>I16+1/Kosystem!$B$6</f>
        <v>0.04000000005842543</v>
      </c>
    </row>
    <row r="17" spans="1:10" ht="15">
      <c r="A17" s="4">
        <f t="shared" si="1"/>
        <v>14</v>
      </c>
      <c r="B17" s="6">
        <f>((Kosystem!$B$5/Kosystem!$B$6)^A17)/FACT(A17)</f>
        <v>8.265543295935586E-09</v>
      </c>
      <c r="C17" s="6">
        <f>SUM($B$3:B16)</f>
        <v>4.953032415150645</v>
      </c>
      <c r="D17" s="6">
        <f>IF(ISERROR(B17/((1-(Kosystem!$B$5/(A17*Kosystem!$B$6))))),0,B17/((1-(Kosystem!$B$5/(A17*Kosystem!$B$6)))))</f>
        <v>9.332065011540178E-09</v>
      </c>
      <c r="E17" s="6">
        <f t="shared" si="0"/>
        <v>0.20189651799108485</v>
      </c>
      <c r="F17" s="6">
        <f>Kosystem!$B$5/(Kosystem!$B$6*A17)</f>
        <v>0.11428571428571428</v>
      </c>
      <c r="G17" s="6">
        <f t="shared" si="2"/>
        <v>2.431111524511477E-10</v>
      </c>
      <c r="H17" s="6">
        <f>G17+(Kosystem!$B$5/Kosystem!$B$6)</f>
        <v>1.6000000002431112</v>
      </c>
      <c r="I17" s="6">
        <f>G17/Kosystem!$B$5</f>
        <v>6.077778811278693E-12</v>
      </c>
      <c r="J17" s="6">
        <f>I17+1/Kosystem!$B$6</f>
        <v>0.04000000000607778</v>
      </c>
    </row>
    <row r="18" spans="1:10" ht="15">
      <c r="A18" s="4">
        <f t="shared" si="1"/>
        <v>15</v>
      </c>
      <c r="B18" s="6">
        <f>((Kosystem!$B$5/Kosystem!$B$6)^A18)/FACT(A18)</f>
        <v>8.816579515664628E-10</v>
      </c>
      <c r="C18" s="6">
        <f>SUM($B$3:B17)</f>
        <v>4.953032423416188</v>
      </c>
      <c r="D18" s="6">
        <f>IF(ISERROR(B18/((1-(Kosystem!$B$5/(A18*Kosystem!$B$6))))),0,B18/((1-(Kosystem!$B$5/(A18*Kosystem!$B$6)))))</f>
        <v>9.869305427982794E-10</v>
      </c>
      <c r="E18" s="6">
        <f t="shared" si="0"/>
        <v>0.20189651799432917</v>
      </c>
      <c r="F18" s="6">
        <f>Kosystem!$B$5/(Kosystem!$B$6*A18)</f>
        <v>0.10666666666666667</v>
      </c>
      <c r="G18" s="6">
        <f t="shared" si="2"/>
        <v>2.3791980906653833E-11</v>
      </c>
      <c r="H18" s="6">
        <f>G18+(Kosystem!$B$5/Kosystem!$B$6)</f>
        <v>1.6000000000237922</v>
      </c>
      <c r="I18" s="6">
        <f>G18/Kosystem!$B$5</f>
        <v>5.947995226663459E-13</v>
      </c>
      <c r="J18" s="6">
        <f>I18+1/Kosystem!$B$6</f>
        <v>0.0400000000005948</v>
      </c>
    </row>
    <row r="19" spans="1:10" ht="15">
      <c r="A19" s="4">
        <f t="shared" si="1"/>
        <v>16</v>
      </c>
      <c r="B19" s="6">
        <f>((Kosystem!$B$5/Kosystem!$B$6)^A19)/FACT(A19)</f>
        <v>8.816579515664628E-11</v>
      </c>
      <c r="C19" s="6">
        <f>SUM($B$3:B18)</f>
        <v>4.953032424297846</v>
      </c>
      <c r="D19" s="6">
        <f>IF(ISERROR(B19/((1-(Kosystem!$B$5/(A19*Kosystem!$B$6))))),0,B19/((1-(Kosystem!$B$5/(A19*Kosystem!$B$6)))))</f>
        <v>9.796199461849586E-11</v>
      </c>
      <c r="E19" s="6">
        <f t="shared" si="0"/>
        <v>0.20189651799462716</v>
      </c>
      <c r="F19" s="6">
        <f>Kosystem!$B$5/(Kosystem!$B$6*A19)</f>
        <v>0.1</v>
      </c>
      <c r="G19" s="6">
        <f t="shared" si="2"/>
        <v>2.1975761788091908E-12</v>
      </c>
      <c r="H19" s="6">
        <f>G19+(Kosystem!$B$5/Kosystem!$B$6)</f>
        <v>1.6000000000021977</v>
      </c>
      <c r="I19" s="6">
        <f>G19/Kosystem!$B$5</f>
        <v>5.493940447022977E-14</v>
      </c>
      <c r="J19" s="6">
        <f>I19+1/Kosystem!$B$6</f>
        <v>0.04000000000005494</v>
      </c>
    </row>
    <row r="20" spans="1:10" ht="15">
      <c r="A20" s="4">
        <f t="shared" si="1"/>
        <v>17</v>
      </c>
      <c r="B20" s="6">
        <f>((Kosystem!$B$5/Kosystem!$B$6)^A20)/FACT(A20)</f>
        <v>8.297957191213768E-12</v>
      </c>
      <c r="C20" s="6">
        <f>SUM($B$3:B19)</f>
        <v>4.953032424386012</v>
      </c>
      <c r="D20" s="6">
        <f>IF(ISERROR(B20/((1-(Kosystem!$B$5/(A20*Kosystem!$B$6))))),0,B20/((1-(Kosystem!$B$5/(A20*Kosystem!$B$6)))))</f>
        <v>9.160082613677536E-12</v>
      </c>
      <c r="E20" s="6">
        <f t="shared" si="0"/>
        <v>0.20189651799465308</v>
      </c>
      <c r="F20" s="6">
        <f>Kosystem!$B$5/(Kosystem!$B$6*A20)</f>
        <v>0.09411764705882353</v>
      </c>
      <c r="G20" s="6">
        <f t="shared" si="2"/>
        <v>1.9214428927219276E-13</v>
      </c>
      <c r="H20" s="6">
        <f>G20+(Kosystem!$B$5/Kosystem!$B$6)</f>
        <v>1.6000000000001922</v>
      </c>
      <c r="I20" s="6">
        <f>G20/Kosystem!$B$5</f>
        <v>4.803607231804819E-15</v>
      </c>
      <c r="J20" s="6">
        <f>I20+1/Kosystem!$B$6</f>
        <v>0.0400000000000048</v>
      </c>
    </row>
    <row r="21" spans="1:10" ht="15">
      <c r="A21" s="4">
        <f t="shared" si="1"/>
        <v>18</v>
      </c>
      <c r="B21" s="6">
        <f>((Kosystem!$B$5/Kosystem!$B$6)^A21)/FACT(A21)</f>
        <v>7.375961947745572E-13</v>
      </c>
      <c r="C21" s="6">
        <f>SUM($B$3:B20)</f>
        <v>4.95303242439431</v>
      </c>
      <c r="D21" s="6">
        <f>IF(ISERROR(B21/((1-(Kosystem!$B$5/(A21*Kosystem!$B$6))))),0,B21/((1-(Kosystem!$B$5/(A21*Kosystem!$B$6)))))</f>
        <v>8.095567991428067E-13</v>
      </c>
      <c r="E21" s="6">
        <f t="shared" si="0"/>
        <v>0.20189651799465522</v>
      </c>
      <c r="F21" s="6">
        <f>Kosystem!$B$5/(Kosystem!$B$6*A21)</f>
        <v>0.08888888888888889</v>
      </c>
      <c r="G21" s="6">
        <f t="shared" si="2"/>
        <v>1.5946019401544506E-14</v>
      </c>
      <c r="H21" s="6">
        <f>G21+(Kosystem!$B$5/Kosystem!$B$6)</f>
        <v>1.600000000000016</v>
      </c>
      <c r="I21" s="6">
        <f>G21/Kosystem!$B$5</f>
        <v>3.9865048503861266E-16</v>
      </c>
      <c r="J21" s="6">
        <f>I21+1/Kosystem!$B$6</f>
        <v>0.040000000000000396</v>
      </c>
    </row>
    <row r="22" spans="1:10" ht="15">
      <c r="A22" s="4">
        <f t="shared" si="1"/>
        <v>19</v>
      </c>
      <c r="B22" s="6">
        <f>((Kosystem!$B$5/Kosystem!$B$6)^A22)/FACT(A22)</f>
        <v>6.211336377048904E-14</v>
      </c>
      <c r="C22" s="6">
        <f>SUM($B$3:B21)</f>
        <v>4.953032424395047</v>
      </c>
      <c r="D22" s="6">
        <f>IF(ISERROR(B22/((1-(Kosystem!$B$5/(A22*Kosystem!$B$6))))),0,B22/((1-(Kosystem!$B$5/(A22*Kosystem!$B$6)))))</f>
        <v>6.782493745053401E-14</v>
      </c>
      <c r="E22" s="6">
        <f t="shared" si="0"/>
        <v>0.2018965179946554</v>
      </c>
      <c r="F22" s="6">
        <f>Kosystem!$B$5/(Kosystem!$B$6*A22)</f>
        <v>0.08421052631578947</v>
      </c>
      <c r="G22" s="6">
        <f t="shared" si="2"/>
        <v>1.2591833291464936E-15</v>
      </c>
      <c r="H22" s="6">
        <f>G22+(Kosystem!$B$5/Kosystem!$B$6)</f>
        <v>1.6000000000000014</v>
      </c>
      <c r="I22" s="6">
        <f>G22/Kosystem!$B$5</f>
        <v>3.147958322866234E-17</v>
      </c>
      <c r="J22" s="6">
        <f>I22+1/Kosystem!$B$6</f>
        <v>0.040000000000000036</v>
      </c>
    </row>
    <row r="23" spans="1:10" ht="15">
      <c r="A23" s="4">
        <f t="shared" si="1"/>
        <v>20</v>
      </c>
      <c r="B23" s="6">
        <f>((Kosystem!$B$5/Kosystem!$B$6)^A23)/FACT(A23)</f>
        <v>4.969069101639125E-15</v>
      </c>
      <c r="C23" s="6">
        <f>SUM($B$3:B22)</f>
        <v>4.95303242439511</v>
      </c>
      <c r="D23" s="6">
        <f>IF(ISERROR(B23/((1-(Kosystem!$B$5/(A23*Kosystem!$B$6))))),0,B23/((1-(Kosystem!$B$5/(A23*Kosystem!$B$6)))))</f>
        <v>5.4011620669990485E-15</v>
      </c>
      <c r="E23" s="6">
        <f t="shared" si="0"/>
        <v>0.2018965179946554</v>
      </c>
      <c r="F23" s="6">
        <f>Kosystem!$B$5/(Kosystem!$B$6*A23)</f>
        <v>0.08</v>
      </c>
      <c r="G23" s="6">
        <f t="shared" si="2"/>
        <v>9.482398386538467E-17</v>
      </c>
      <c r="H23" s="6">
        <f>G23+(Kosystem!$B$5/Kosystem!$B$6)</f>
        <v>1.6</v>
      </c>
      <c r="I23" s="6">
        <f>G23/Kosystem!$B$5</f>
        <v>2.3705995966346167E-18</v>
      </c>
      <c r="J23" s="6">
        <f>I23+1/Kosystem!$B$6</f>
        <v>0.04</v>
      </c>
    </row>
    <row r="24" spans="1:10" ht="15">
      <c r="A24" s="4">
        <f t="shared" si="1"/>
        <v>21</v>
      </c>
      <c r="B24" s="6">
        <f>((Kosystem!$B$5/Kosystem!$B$6)^A24)/FACT(A24)</f>
        <v>3.785957410772667E-16</v>
      </c>
      <c r="C24" s="6">
        <f>SUM($B$3:B23)</f>
        <v>4.953032424395115</v>
      </c>
      <c r="D24" s="6">
        <f>IF(ISERROR(B24/((1-(Kosystem!$B$5/(A24*Kosystem!$B$6))))),0,B24/((1-(Kosystem!$B$5/(A24*Kosystem!$B$6)))))</f>
        <v>4.0982013209394844E-16</v>
      </c>
      <c r="E24" s="6">
        <f t="shared" si="0"/>
        <v>0.2018965179946554</v>
      </c>
      <c r="F24" s="6">
        <f>Kosystem!$B$5/(Kosystem!$B$6*A24)</f>
        <v>0.0761904761904762</v>
      </c>
      <c r="G24" s="6">
        <f t="shared" si="2"/>
        <v>6.824021251453849E-18</v>
      </c>
      <c r="H24" s="6">
        <f>G24+(Kosystem!$B$5/Kosystem!$B$6)</f>
        <v>1.6</v>
      </c>
      <c r="I24" s="6">
        <f>G24/Kosystem!$B$5</f>
        <v>1.7060053128634623E-19</v>
      </c>
      <c r="J24" s="6">
        <f>I24+1/Kosystem!$B$6</f>
        <v>0.04</v>
      </c>
    </row>
    <row r="25" spans="1:10" ht="15">
      <c r="A25" s="4">
        <f t="shared" si="1"/>
        <v>22</v>
      </c>
      <c r="B25" s="6">
        <f>((Kosystem!$B$5/Kosystem!$B$6)^A25)/FACT(A25)</f>
        <v>2.7534235714710303E-17</v>
      </c>
      <c r="C25" s="6">
        <f>SUM($B$3:B24)</f>
        <v>4.953032424395115</v>
      </c>
      <c r="D25" s="6">
        <f>IF(ISERROR(B25/((1-(Kosystem!$B$5/(A25*Kosystem!$B$6))))),0,B25/((1-(Kosystem!$B$5/(A25*Kosystem!$B$6)))))</f>
        <v>2.969378361390327E-17</v>
      </c>
      <c r="E25" s="6">
        <f t="shared" si="0"/>
        <v>0.2018965179946554</v>
      </c>
      <c r="F25" s="6">
        <f>Kosystem!$B$5/(Kosystem!$B$6*A25)</f>
        <v>0.07272727272727272</v>
      </c>
      <c r="G25" s="6">
        <f t="shared" si="2"/>
        <v>4.7020168766539805E-19</v>
      </c>
      <c r="H25" s="6">
        <f>G25+(Kosystem!$B$5/Kosystem!$B$6)</f>
        <v>1.6</v>
      </c>
      <c r="I25" s="6">
        <f>G25/Kosystem!$B$5</f>
        <v>1.1755042191634952E-20</v>
      </c>
      <c r="J25" s="6">
        <f>I25+1/Kosystem!$B$6</f>
        <v>0.04</v>
      </c>
    </row>
    <row r="26" spans="1:10" ht="15">
      <c r="A26" s="4">
        <f t="shared" si="1"/>
        <v>23</v>
      </c>
      <c r="B26" s="6">
        <f>((Kosystem!$B$5/Kosystem!$B$6)^A26)/FACT(A26)</f>
        <v>1.9154250931972387E-18</v>
      </c>
      <c r="C26" s="6">
        <f>SUM($B$3:B25)</f>
        <v>4.953032424395115</v>
      </c>
      <c r="D26" s="6">
        <f>IF(ISERROR(B26/((1-(Kosystem!$B$5/(A26*Kosystem!$B$6))))),0,B26/((1-(Kosystem!$B$5/(A26*Kosystem!$B$6)))))</f>
        <v>2.0586344459596492E-18</v>
      </c>
      <c r="E26" s="6">
        <f t="shared" si="0"/>
        <v>0.2018965179946554</v>
      </c>
      <c r="F26" s="6">
        <f>Kosystem!$B$5/(Kosystem!$B$6*A26)</f>
        <v>0.06956521739130435</v>
      </c>
      <c r="G26" s="6">
        <f t="shared" si="2"/>
        <v>3.1075224408456804E-20</v>
      </c>
      <c r="H26" s="6">
        <f>G26+(Kosystem!$B$5/Kosystem!$B$6)</f>
        <v>1.6</v>
      </c>
      <c r="I26" s="6">
        <f>G26/Kosystem!$B$5</f>
        <v>7.768806102114201E-22</v>
      </c>
      <c r="J26" s="6">
        <f>I26+1/Kosystem!$B$6</f>
        <v>0.04</v>
      </c>
    </row>
    <row r="27" spans="1:10" ht="15">
      <c r="A27" s="4">
        <f t="shared" si="1"/>
        <v>24</v>
      </c>
      <c r="B27" s="6">
        <f>((Kosystem!$B$5/Kosystem!$B$6)^A27)/FACT(A27)</f>
        <v>1.2769500621314927E-19</v>
      </c>
      <c r="C27" s="6">
        <f>SUM($B$3:B26)</f>
        <v>4.953032424395115</v>
      </c>
      <c r="D27" s="6">
        <f>IF(ISERROR(B27/((1-(Kosystem!$B$5/(A27*Kosystem!$B$6))))),0,B27/((1-(Kosystem!$B$5/(A27*Kosystem!$B$6)))))</f>
        <v>1.3681607808551708E-19</v>
      </c>
      <c r="E27" s="6">
        <f t="shared" si="0"/>
        <v>0.2018965179946554</v>
      </c>
      <c r="F27" s="6">
        <f>Kosystem!$B$5/(Kosystem!$B$6*A27)</f>
        <v>0.06666666666666667</v>
      </c>
      <c r="G27" s="6">
        <f t="shared" si="2"/>
        <v>1.9730492693679125E-21</v>
      </c>
      <c r="H27" s="6">
        <f>G27+(Kosystem!$B$5/Kosystem!$B$6)</f>
        <v>1.6</v>
      </c>
      <c r="I27" s="6">
        <f>G27/Kosystem!$B$5</f>
        <v>4.9326231734197816E-23</v>
      </c>
      <c r="J27" s="6">
        <f>I27+1/Kosystem!$B$6</f>
        <v>0.04</v>
      </c>
    </row>
    <row r="28" spans="1:10" ht="15">
      <c r="A28" s="4">
        <f t="shared" si="1"/>
        <v>25</v>
      </c>
      <c r="B28" s="6">
        <f>((Kosystem!$B$5/Kosystem!$B$6)^A28)/FACT(A28)</f>
        <v>8.172480397641555E-21</v>
      </c>
      <c r="C28" s="6">
        <f>SUM($B$3:B27)</f>
        <v>4.953032424395115</v>
      </c>
      <c r="D28" s="6">
        <f>IF(ISERROR(B28/((1-(Kosystem!$B$5/(A28*Kosystem!$B$6))))),0,B28/((1-(Kosystem!$B$5/(A28*Kosystem!$B$6)))))</f>
        <v>8.731282476112772E-21</v>
      </c>
      <c r="E28" s="6">
        <f t="shared" si="0"/>
        <v>0.2018965179946554</v>
      </c>
      <c r="F28" s="6">
        <f>Kosystem!$B$5/(Kosystem!$B$6*A28)</f>
        <v>0.064</v>
      </c>
      <c r="G28" s="6">
        <f t="shared" si="2"/>
        <v>1.2053439518324254E-22</v>
      </c>
      <c r="H28" s="6">
        <f>G28+(Kosystem!$B$5/Kosystem!$B$6)</f>
        <v>1.6</v>
      </c>
      <c r="I28" s="6">
        <f>G28/Kosystem!$B$5</f>
        <v>3.0133598795810634E-24</v>
      </c>
      <c r="J28" s="6">
        <f>I28+1/Kosystem!$B$6</f>
        <v>0.04</v>
      </c>
    </row>
    <row r="29" spans="1:10" ht="15">
      <c r="A29" s="4">
        <f t="shared" si="1"/>
        <v>26</v>
      </c>
      <c r="B29" s="6">
        <f>((Kosystem!$B$5/Kosystem!$B$6)^A29)/FACT(A29)</f>
        <v>5.029218706240955E-22</v>
      </c>
      <c r="C29" s="6">
        <f>SUM($B$3:B28)</f>
        <v>4.953032424395115</v>
      </c>
      <c r="D29" s="6">
        <f>IF(ISERROR(B29/((1-(Kosystem!$B$5/(A29*Kosystem!$B$6))))),0,B29/((1-(Kosystem!$B$5/(A29*Kosystem!$B$6)))))</f>
        <v>5.359003539437084E-22</v>
      </c>
      <c r="E29" s="6">
        <f t="shared" si="0"/>
        <v>0.2018965179946554</v>
      </c>
      <c r="F29" s="6">
        <f>Kosystem!$B$5/(Kosystem!$B$6*A29)</f>
        <v>0.06153846153846154</v>
      </c>
      <c r="G29" s="6">
        <f t="shared" si="2"/>
        <v>7.094846914972992E-24</v>
      </c>
      <c r="H29" s="6">
        <f>G29+(Kosystem!$B$5/Kosystem!$B$6)</f>
        <v>1.6</v>
      </c>
      <c r="I29" s="6">
        <f>G29/Kosystem!$B$5</f>
        <v>1.7737117287432481E-25</v>
      </c>
      <c r="J29" s="6">
        <f>I29+1/Kosystem!$B$6</f>
        <v>0.04</v>
      </c>
    </row>
    <row r="30" spans="1:10" ht="15">
      <c r="A30" s="4">
        <f t="shared" si="1"/>
        <v>27</v>
      </c>
      <c r="B30" s="6">
        <f>((Kosystem!$B$5/Kosystem!$B$6)^A30)/FACT(A30)</f>
        <v>2.9802777518464926E-23</v>
      </c>
      <c r="C30" s="6">
        <f>SUM($B$3:B29)</f>
        <v>4.953032424395115</v>
      </c>
      <c r="D30" s="6">
        <f>IF(ISERROR(B30/((1-(Kosystem!$B$5/(A30*Kosystem!$B$6))))),0,B30/((1-(Kosystem!$B$5/(A30*Kosystem!$B$6)))))</f>
        <v>3.16801178345887E-23</v>
      </c>
      <c r="E30" s="6">
        <f t="shared" si="0"/>
        <v>0.2018965179946554</v>
      </c>
      <c r="F30" s="6">
        <f>Kosystem!$B$5/(Kosystem!$B$6*A30)</f>
        <v>0.05925925925925926</v>
      </c>
      <c r="G30" s="6">
        <f t="shared" si="2"/>
        <v>4.029042822339428E-25</v>
      </c>
      <c r="H30" s="6">
        <f>G30+(Kosystem!$B$5/Kosystem!$B$6)</f>
        <v>1.6</v>
      </c>
      <c r="I30" s="6">
        <f>G30/Kosystem!$B$5</f>
        <v>1.007260705584857E-26</v>
      </c>
      <c r="J30" s="6">
        <f>I30+1/Kosystem!$B$6</f>
        <v>0.04</v>
      </c>
    </row>
    <row r="31" spans="1:10" ht="15">
      <c r="A31" s="4">
        <f t="shared" si="1"/>
        <v>28</v>
      </c>
      <c r="B31" s="6">
        <f>((Kosystem!$B$5/Kosystem!$B$6)^A31)/FACT(A31)</f>
        <v>1.7030158581979967E-24</v>
      </c>
      <c r="C31" s="6">
        <f>SUM($B$3:B30)</f>
        <v>4.953032424395115</v>
      </c>
      <c r="D31" s="6">
        <f>IF(ISERROR(B31/((1-(Kosystem!$B$5/(A31*Kosystem!$B$6))))),0,B31/((1-(Kosystem!$B$5/(A31*Kosystem!$B$6)))))</f>
        <v>1.806228940513027E-24</v>
      </c>
      <c r="E31" s="6">
        <f t="shared" si="0"/>
        <v>0.2018965179946554</v>
      </c>
      <c r="F31" s="6">
        <f>Kosystem!$B$5/(Kosystem!$B$6*A31)</f>
        <v>0.05714285714285714</v>
      </c>
      <c r="G31" s="6">
        <f t="shared" si="2"/>
        <v>2.2101292957015495E-26</v>
      </c>
      <c r="H31" s="6">
        <f>G31+(Kosystem!$B$5/Kosystem!$B$6)</f>
        <v>1.6</v>
      </c>
      <c r="I31" s="6">
        <f>G31/Kosystem!$B$5</f>
        <v>5.525323239253874E-28</v>
      </c>
      <c r="J31" s="6">
        <f>I31+1/Kosystem!$B$6</f>
        <v>0.04</v>
      </c>
    </row>
    <row r="32" spans="1:10" ht="15">
      <c r="A32" s="4">
        <f t="shared" si="1"/>
        <v>29</v>
      </c>
      <c r="B32" s="6">
        <f>((Kosystem!$B$5/Kosystem!$B$6)^A32)/FACT(A32)</f>
        <v>9.395949562471707E-26</v>
      </c>
      <c r="C32" s="6">
        <f>SUM($B$3:B31)</f>
        <v>4.953032424395115</v>
      </c>
      <c r="D32" s="6">
        <f>IF(ISERROR(B32/((1-(Kosystem!$B$5/(A32*Kosystem!$B$6))))),0,B32/((1-(Kosystem!$B$5/(A32*Kosystem!$B$6)))))</f>
        <v>9.944618150061295E-26</v>
      </c>
      <c r="E32" s="6">
        <f t="shared" si="0"/>
        <v>0.2018965179946554</v>
      </c>
      <c r="F32" s="6">
        <f>Kosystem!$B$5/(Kosystem!$B$6*A32)</f>
        <v>0.05517241379310345</v>
      </c>
      <c r="G32" s="6">
        <f t="shared" si="2"/>
        <v>1.1724284830854465E-27</v>
      </c>
      <c r="H32" s="6">
        <f>G32+(Kosystem!$B$5/Kosystem!$B$6)</f>
        <v>1.6</v>
      </c>
      <c r="I32" s="6">
        <f>G32/Kosystem!$B$5</f>
        <v>2.931071207713616E-29</v>
      </c>
      <c r="J32" s="6">
        <f>I32+1/Kosystem!$B$6</f>
        <v>0.04</v>
      </c>
    </row>
    <row r="33" spans="1:10" ht="15">
      <c r="A33" s="4">
        <f t="shared" si="1"/>
        <v>30</v>
      </c>
      <c r="B33" s="6">
        <f>((Kosystem!$B$5/Kosystem!$B$6)^A33)/FACT(A33)</f>
        <v>5.011173099984908E-27</v>
      </c>
      <c r="C33" s="6">
        <f>SUM($B$3:B32)</f>
        <v>4.953032424395115</v>
      </c>
      <c r="D33" s="6">
        <f>IF(ISERROR(B33/((1-(Kosystem!$B$5/(A33*Kosystem!$B$6))))),0,B33/((1-(Kosystem!$B$5/(A33*Kosystem!$B$6)))))</f>
        <v>5.2934927112516635E-27</v>
      </c>
      <c r="E33" s="6">
        <f t="shared" si="0"/>
        <v>0.2018965179946554</v>
      </c>
      <c r="F33" s="6">
        <f>Kosystem!$B$5/(Kosystem!$B$6*A33)</f>
        <v>0.05333333333333334</v>
      </c>
      <c r="G33" s="6">
        <f t="shared" si="2"/>
        <v>6.021057726376331E-29</v>
      </c>
      <c r="H33" s="6">
        <f>G33+(Kosystem!$B$5/Kosystem!$B$6)</f>
        <v>1.6</v>
      </c>
      <c r="I33" s="6">
        <f>G33/Kosystem!$B$5</f>
        <v>1.5052644315940827E-30</v>
      </c>
      <c r="J33" s="6">
        <f>I33+1/Kosystem!$B$6</f>
        <v>0.04</v>
      </c>
    </row>
    <row r="34" spans="1:10" ht="15">
      <c r="A34" s="4">
        <f t="shared" si="1"/>
        <v>31</v>
      </c>
      <c r="B34" s="6">
        <f>((Kosystem!$B$5/Kosystem!$B$6)^A34)/FACT(A34)</f>
        <v>2.5864119225728566E-28</v>
      </c>
      <c r="C34" s="6">
        <f>SUM($B$3:B33)</f>
        <v>4.953032424395115</v>
      </c>
      <c r="D34" s="6">
        <f>IF(ISERROR(B34/((1-(Kosystem!$B$5/(A34*Kosystem!$B$6))))),0,B34/((1-(Kosystem!$B$5/(A34*Kosystem!$B$6)))))</f>
        <v>2.727169034005393E-28</v>
      </c>
      <c r="E34" s="6">
        <f t="shared" si="0"/>
        <v>0.2018965179946554</v>
      </c>
      <c r="F34" s="6">
        <f>Kosystem!$B$5/(Kosystem!$B$6*A34)</f>
        <v>0.05161290322580645</v>
      </c>
      <c r="G34" s="6">
        <f t="shared" si="2"/>
        <v>2.9964948677471397E-30</v>
      </c>
      <c r="H34" s="6">
        <f>G34+(Kosystem!$B$5/Kosystem!$B$6)</f>
        <v>1.6</v>
      </c>
      <c r="I34" s="6">
        <f>G34/Kosystem!$B$5</f>
        <v>7.491237169367849E-32</v>
      </c>
      <c r="J34" s="6">
        <f>I34+1/Kosystem!$B$6</f>
        <v>0.04</v>
      </c>
    </row>
    <row r="35" spans="1:10" ht="15">
      <c r="A35" s="4">
        <f t="shared" si="1"/>
        <v>32</v>
      </c>
      <c r="B35" s="6">
        <f>((Kosystem!$B$5/Kosystem!$B$6)^A35)/FACT(A35)</f>
        <v>1.2932059612864285E-29</v>
      </c>
      <c r="C35" s="6">
        <f>SUM($B$3:B34)</f>
        <v>4.953032424395115</v>
      </c>
      <c r="D35" s="6">
        <f>IF(ISERROR(B35/((1-(Kosystem!$B$5/(A35*Kosystem!$B$6))))),0,B35/((1-(Kosystem!$B$5/(A35*Kosystem!$B$6)))))</f>
        <v>1.3612694329330828E-29</v>
      </c>
      <c r="E35" s="6">
        <f aca="true" t="shared" si="3" ref="E35:E56">1/(C35+D35)</f>
        <v>0.2018965179946554</v>
      </c>
      <c r="F35" s="6">
        <f>Kosystem!$B$5/(Kosystem!$B$6*A35)</f>
        <v>0.05</v>
      </c>
      <c r="G35" s="6">
        <f aca="true" t="shared" si="4" ref="G35:G56">B35*E35*F35/(1-F35)^2</f>
        <v>1.4465029397986763E-31</v>
      </c>
      <c r="H35" s="6">
        <f>G35+(Kosystem!$B$5/Kosystem!$B$6)</f>
        <v>1.6</v>
      </c>
      <c r="I35" s="6">
        <f>G35/Kosystem!$B$5</f>
        <v>3.616257349496691E-33</v>
      </c>
      <c r="J35" s="6">
        <f>I35+1/Kosystem!$B$6</f>
        <v>0.04</v>
      </c>
    </row>
    <row r="36" spans="1:10" ht="15">
      <c r="A36" s="4">
        <f t="shared" si="1"/>
        <v>33</v>
      </c>
      <c r="B36" s="6">
        <f>((Kosystem!$B$5/Kosystem!$B$6)^A36)/FACT(A36)</f>
        <v>6.270089509267531E-31</v>
      </c>
      <c r="C36" s="6">
        <f>SUM($B$3:B35)</f>
        <v>4.953032424395115</v>
      </c>
      <c r="D36" s="6">
        <f>IF(ISERROR(B36/((1-(Kosystem!$B$5/(A36*Kosystem!$B$6))))),0,B36/((1-(Kosystem!$B$5/(A36*Kosystem!$B$6)))))</f>
        <v>6.589584516109188E-31</v>
      </c>
      <c r="E36" s="6">
        <f t="shared" si="3"/>
        <v>0.2018965179946554</v>
      </c>
      <c r="F36" s="6">
        <f>Kosystem!$B$5/(Kosystem!$B$6*A36)</f>
        <v>0.048484848484848485</v>
      </c>
      <c r="G36" s="6">
        <f t="shared" si="4"/>
        <v>6.779180478134732E-33</v>
      </c>
      <c r="H36" s="6">
        <f>G36+(Kosystem!$B$5/Kosystem!$B$6)</f>
        <v>1.6</v>
      </c>
      <c r="I36" s="6">
        <f>G36/Kosystem!$B$5</f>
        <v>1.694795119533683E-34</v>
      </c>
      <c r="J36" s="6">
        <f>I36+1/Kosystem!$B$6</f>
        <v>0.04</v>
      </c>
    </row>
    <row r="37" spans="1:10" ht="15">
      <c r="A37" s="4">
        <f t="shared" si="1"/>
        <v>34</v>
      </c>
      <c r="B37" s="6">
        <f>((Kosystem!$B$5/Kosystem!$B$6)^A37)/FACT(A37)</f>
        <v>2.95063035730237E-32</v>
      </c>
      <c r="C37" s="6">
        <f>SUM($B$3:B36)</f>
        <v>4.953032424395115</v>
      </c>
      <c r="D37" s="6">
        <f>IF(ISERROR(B37/((1-(Kosystem!$B$5/(A37*Kosystem!$B$6))))),0,B37/((1-(Kosystem!$B$5/(A37*Kosystem!$B$6)))))</f>
        <v>3.0963404984037217E-32</v>
      </c>
      <c r="E37" s="6">
        <f t="shared" si="3"/>
        <v>0.2018965179946554</v>
      </c>
      <c r="F37" s="6">
        <f>Kosystem!$B$5/(Kosystem!$B$6*A37)</f>
        <v>0.047058823529411764</v>
      </c>
      <c r="G37" s="6">
        <f t="shared" si="4"/>
        <v>3.0871129143385047E-34</v>
      </c>
      <c r="H37" s="6">
        <f>G37+(Kosystem!$B$5/Kosystem!$B$6)</f>
        <v>1.6</v>
      </c>
      <c r="I37" s="6">
        <f>G37/Kosystem!$B$5</f>
        <v>7.717782285846262E-36</v>
      </c>
      <c r="J37" s="6">
        <f>I37+1/Kosystem!$B$6</f>
        <v>0.04</v>
      </c>
    </row>
    <row r="38" spans="1:10" ht="15">
      <c r="A38" s="4">
        <f t="shared" si="1"/>
        <v>35</v>
      </c>
      <c r="B38" s="6">
        <f>((Kosystem!$B$5/Kosystem!$B$6)^A38)/FACT(A38)</f>
        <v>1.3488595919096546E-33</v>
      </c>
      <c r="C38" s="6">
        <f>SUM($B$3:B37)</f>
        <v>4.953032424395115</v>
      </c>
      <c r="D38" s="6">
        <f>IF(ISERROR(B38/((1-(Kosystem!$B$5/(A38*Kosystem!$B$6))))),0,B38/((1-(Kosystem!$B$5/(A38*Kosystem!$B$6)))))</f>
        <v>1.413475620264608E-33</v>
      </c>
      <c r="E38" s="6">
        <f t="shared" si="3"/>
        <v>0.2018965179946554</v>
      </c>
      <c r="F38" s="6">
        <f>Kosystem!$B$5/(Kosystem!$B$6*A38)</f>
        <v>0.045714285714285714</v>
      </c>
      <c r="G38" s="6">
        <f t="shared" si="4"/>
        <v>1.3670697293497494E-35</v>
      </c>
      <c r="H38" s="6">
        <f>G38+(Kosystem!$B$5/Kosystem!$B$6)</f>
        <v>1.6</v>
      </c>
      <c r="I38" s="6">
        <f>G38/Kosystem!$B$5</f>
        <v>3.4176743233743736E-37</v>
      </c>
      <c r="J38" s="6">
        <f>I38+1/Kosystem!$B$6</f>
        <v>0.04</v>
      </c>
    </row>
    <row r="39" spans="1:10" ht="15">
      <c r="A39" s="4">
        <f t="shared" si="1"/>
        <v>36</v>
      </c>
      <c r="B39" s="6">
        <f>((Kosystem!$B$5/Kosystem!$B$6)^A39)/FACT(A39)</f>
        <v>5.994931519598463E-35</v>
      </c>
      <c r="C39" s="6">
        <f>SUM($B$3:B38)</f>
        <v>4.953032424395115</v>
      </c>
      <c r="D39" s="6">
        <f>IF(ISERROR(B39/((1-(Kosystem!$B$5/(A39*Kosystem!$B$6))))),0,B39/((1-(Kosystem!$B$5/(A39*Kosystem!$B$6)))))</f>
        <v>6.273765543765834E-35</v>
      </c>
      <c r="E39" s="6">
        <f t="shared" si="3"/>
        <v>0.2018965179946554</v>
      </c>
      <c r="F39" s="6">
        <f>Kosystem!$B$5/(Kosystem!$B$6*A39)</f>
        <v>0.044444444444444446</v>
      </c>
      <c r="G39" s="6">
        <f t="shared" si="4"/>
        <v>5.891401944191478E-37</v>
      </c>
      <c r="H39" s="6">
        <f>G39+(Kosystem!$B$5/Kosystem!$B$6)</f>
        <v>1.6</v>
      </c>
      <c r="I39" s="6">
        <f>G39/Kosystem!$B$5</f>
        <v>1.4728504860478696E-38</v>
      </c>
      <c r="J39" s="6">
        <f>I39+1/Kosystem!$B$6</f>
        <v>0.04</v>
      </c>
    </row>
    <row r="40" spans="1:10" ht="15">
      <c r="A40" s="4">
        <f t="shared" si="1"/>
        <v>37</v>
      </c>
      <c r="B40" s="6">
        <f>((Kosystem!$B$5/Kosystem!$B$6)^A40)/FACT(A40)</f>
        <v>2.5924028192858232E-36</v>
      </c>
      <c r="C40" s="6">
        <f>SUM($B$3:B39)</f>
        <v>4.953032424395115</v>
      </c>
      <c r="D40" s="6">
        <f>IF(ISERROR(B40/((1-(Kosystem!$B$5/(A40*Kosystem!$B$6))))),0,B40/((1-(Kosystem!$B$5/(A40*Kosystem!$B$6)))))</f>
        <v>2.709573568180098E-36</v>
      </c>
      <c r="E40" s="6">
        <f t="shared" si="3"/>
        <v>0.2018965179946554</v>
      </c>
      <c r="F40" s="6">
        <f>Kosystem!$B$5/(Kosystem!$B$6*A40)</f>
        <v>0.043243243243243246</v>
      </c>
      <c r="G40" s="6">
        <f t="shared" si="4"/>
        <v>2.4725580504674165E-38</v>
      </c>
      <c r="H40" s="6">
        <f>G40+(Kosystem!$B$5/Kosystem!$B$6)</f>
        <v>1.6</v>
      </c>
      <c r="I40" s="6">
        <f>G40/Kosystem!$B$5</f>
        <v>6.181395126168541E-40</v>
      </c>
      <c r="J40" s="6">
        <f>I40+1/Kosystem!$B$6</f>
        <v>0.04</v>
      </c>
    </row>
    <row r="41" spans="1:10" ht="15">
      <c r="A41" s="4">
        <f t="shared" si="1"/>
        <v>38</v>
      </c>
      <c r="B41" s="6">
        <f>((Kosystem!$B$5/Kosystem!$B$6)^A41)/FACT(A41)</f>
        <v>1.0915380291729784E-37</v>
      </c>
      <c r="C41" s="6">
        <f>SUM($B$3:B40)</f>
        <v>4.953032424395115</v>
      </c>
      <c r="D41" s="6">
        <f>IF(ISERROR(B41/((1-(Kosystem!$B$5/(A41*Kosystem!$B$6))))),0,B41/((1-(Kosystem!$B$5/(A41*Kosystem!$B$6)))))</f>
        <v>1.1395177227629994E-37</v>
      </c>
      <c r="E41" s="6">
        <f t="shared" si="3"/>
        <v>0.2018965179946554</v>
      </c>
      <c r="F41" s="6">
        <f>Kosystem!$B$5/(Kosystem!$B$6*A41)</f>
        <v>0.042105263157894736</v>
      </c>
      <c r="G41" s="6">
        <f t="shared" si="4"/>
        <v>1.0112732326112029E-39</v>
      </c>
      <c r="H41" s="6">
        <f>G41+(Kosystem!$B$5/Kosystem!$B$6)</f>
        <v>1.6</v>
      </c>
      <c r="I41" s="6">
        <f>G41/Kosystem!$B$5</f>
        <v>2.5281830815280073E-41</v>
      </c>
      <c r="J41" s="6">
        <f>I41+1/Kosystem!$B$6</f>
        <v>0.04</v>
      </c>
    </row>
    <row r="42" spans="1:10" ht="15">
      <c r="A42" s="4">
        <f t="shared" si="1"/>
        <v>39</v>
      </c>
      <c r="B42" s="6">
        <f>((Kosystem!$B$5/Kosystem!$B$6)^A42)/FACT(A42)</f>
        <v>4.4781047350686287E-39</v>
      </c>
      <c r="C42" s="6">
        <f>SUM($B$3:B41)</f>
        <v>4.953032424395115</v>
      </c>
      <c r="D42" s="6">
        <f>IF(ISERROR(B42/((1-(Kosystem!$B$5/(A42*Kosystem!$B$6))))),0,B42/((1-(Kosystem!$B$5/(A42*Kosystem!$B$6)))))</f>
        <v>4.6696814082266444E-39</v>
      </c>
      <c r="E42" s="6">
        <f t="shared" si="3"/>
        <v>0.2018965179946554</v>
      </c>
      <c r="F42" s="6">
        <f>Kosystem!$B$5/(Kosystem!$B$6*A42)</f>
        <v>0.041025641025641026</v>
      </c>
      <c r="G42" s="6">
        <f t="shared" si="4"/>
        <v>4.0333365410281863E-41</v>
      </c>
      <c r="H42" s="6">
        <f>G42+(Kosystem!$B$5/Kosystem!$B$6)</f>
        <v>1.6</v>
      </c>
      <c r="I42" s="6">
        <f>G42/Kosystem!$B$5</f>
        <v>1.0083341352570466E-42</v>
      </c>
      <c r="J42" s="6">
        <f>I42+1/Kosystem!$B$6</f>
        <v>0.04</v>
      </c>
    </row>
    <row r="43" spans="1:10" ht="15">
      <c r="A43" s="4">
        <f t="shared" si="1"/>
        <v>40</v>
      </c>
      <c r="B43" s="6">
        <f>((Kosystem!$B$5/Kosystem!$B$6)^A43)/FACT(A43)</f>
        <v>1.7912418940274515E-40</v>
      </c>
      <c r="C43" s="6">
        <f>SUM($B$3:B42)</f>
        <v>4.953032424395115</v>
      </c>
      <c r="D43" s="6">
        <f>IF(ISERROR(B43/((1-(Kosystem!$B$5/(A43*Kosystem!$B$6))))),0,B43/((1-(Kosystem!$B$5/(A43*Kosystem!$B$6)))))</f>
        <v>1.865876972945262E-40</v>
      </c>
      <c r="E43" s="6">
        <f t="shared" si="3"/>
        <v>0.2018965179946554</v>
      </c>
      <c r="F43" s="6">
        <f>Kosystem!$B$5/(Kosystem!$B$6*A43)</f>
        <v>0.04</v>
      </c>
      <c r="G43" s="6">
        <f t="shared" si="4"/>
        <v>1.5696419326835676E-42</v>
      </c>
      <c r="H43" s="6">
        <f>G43+(Kosystem!$B$5/Kosystem!$B$6)</f>
        <v>1.6</v>
      </c>
      <c r="I43" s="6">
        <f>G43/Kosystem!$B$5</f>
        <v>3.924104831708919E-44</v>
      </c>
      <c r="J43" s="6">
        <f>I43+1/Kosystem!$B$6</f>
        <v>0.04</v>
      </c>
    </row>
    <row r="44" spans="1:10" ht="15">
      <c r="A44" s="4">
        <f t="shared" si="1"/>
        <v>41</v>
      </c>
      <c r="B44" s="6">
        <f>((Kosystem!$B$5/Kosystem!$B$6)^A44)/FACT(A44)</f>
        <v>6.990212269375424E-42</v>
      </c>
      <c r="C44" s="6">
        <f>SUM($B$3:B43)</f>
        <v>4.953032424395115</v>
      </c>
      <c r="D44" s="6">
        <f>IF(ISERROR(B44/((1-(Kosystem!$B$5/(A44*Kosystem!$B$6))))),0,B44/((1-(Kosystem!$B$5/(A44*Kosystem!$B$6)))))</f>
        <v>7.274078757471889E-42</v>
      </c>
      <c r="E44" s="6">
        <f t="shared" si="3"/>
        <v>0.2018965179946554</v>
      </c>
      <c r="F44" s="6">
        <f>Kosystem!$B$5/(Kosystem!$B$6*A44)</f>
        <v>0.03902439024390244</v>
      </c>
      <c r="G44" s="6">
        <f t="shared" si="4"/>
        <v>5.963903239603915E-44</v>
      </c>
      <c r="H44" s="6">
        <f>G44+(Kosystem!$B$5/Kosystem!$B$6)</f>
        <v>1.6</v>
      </c>
      <c r="I44" s="6">
        <f>G44/Kosystem!$B$5</f>
        <v>1.4909758099009788E-45</v>
      </c>
      <c r="J44" s="6">
        <f>I44+1/Kosystem!$B$6</f>
        <v>0.04</v>
      </c>
    </row>
    <row r="45" spans="1:10" ht="15">
      <c r="A45" s="4">
        <f t="shared" si="1"/>
        <v>42</v>
      </c>
      <c r="B45" s="6">
        <f>((Kosystem!$B$5/Kosystem!$B$6)^A45)/FACT(A45)</f>
        <v>2.662938007381113E-43</v>
      </c>
      <c r="C45" s="6">
        <f>SUM($B$3:B44)</f>
        <v>4.953032424395115</v>
      </c>
      <c r="D45" s="6">
        <f>IF(ISERROR(B45/((1-(Kosystem!$B$5/(A45*Kosystem!$B$6))))),0,B45/((1-(Kosystem!$B$5/(A45*Kosystem!$B$6)))))</f>
        <v>2.7684008987625433E-43</v>
      </c>
      <c r="E45" s="6">
        <f t="shared" si="3"/>
        <v>0.2018965179946554</v>
      </c>
      <c r="F45" s="6">
        <f>Kosystem!$B$5/(Kosystem!$B$6*A45)</f>
        <v>0.0380952380952381</v>
      </c>
      <c r="G45" s="6">
        <f t="shared" si="4"/>
        <v>2.2135861460333944E-45</v>
      </c>
      <c r="H45" s="6">
        <f>G45+(Kosystem!$B$5/Kosystem!$B$6)</f>
        <v>1.6</v>
      </c>
      <c r="I45" s="6">
        <f>G45/Kosystem!$B$5</f>
        <v>5.533965365083486E-47</v>
      </c>
      <c r="J45" s="6">
        <f>I45+1/Kosystem!$B$6</f>
        <v>0.04</v>
      </c>
    </row>
    <row r="46" spans="1:10" ht="15">
      <c r="A46" s="4">
        <f t="shared" si="1"/>
        <v>43</v>
      </c>
      <c r="B46" s="6">
        <f>((Kosystem!$B$5/Kosystem!$B$6)^A46)/FACT(A46)</f>
        <v>9.908606539092514E-45</v>
      </c>
      <c r="C46" s="6">
        <f>SUM($B$3:B45)</f>
        <v>4.953032424395115</v>
      </c>
      <c r="D46" s="6">
        <f>IF(ISERROR(B46/((1-(Kosystem!$B$5/(A46*Kosystem!$B$6))))),0,B46/((1-(Kosystem!$B$5/(A46*Kosystem!$B$6)))))</f>
        <v>1.0291547854612997E-44</v>
      </c>
      <c r="E46" s="6">
        <f t="shared" si="3"/>
        <v>0.2018965179946554</v>
      </c>
      <c r="F46" s="6">
        <f>Kosystem!$B$5/(Kosystem!$B$6*A46)</f>
        <v>0.037209302325581395</v>
      </c>
      <c r="G46" s="6">
        <f t="shared" si="4"/>
        <v>8.030251890325528E-47</v>
      </c>
      <c r="H46" s="6">
        <f>G46+(Kosystem!$B$5/Kosystem!$B$6)</f>
        <v>1.6</v>
      </c>
      <c r="I46" s="6">
        <f>G46/Kosystem!$B$5</f>
        <v>2.007562972581382E-48</v>
      </c>
      <c r="J46" s="6">
        <f>I46+1/Kosystem!$B$6</f>
        <v>0.04</v>
      </c>
    </row>
    <row r="47" spans="1:10" ht="15">
      <c r="A47" s="4">
        <f t="shared" si="1"/>
        <v>44</v>
      </c>
      <c r="B47" s="6">
        <f>((Kosystem!$B$5/Kosystem!$B$6)^A47)/FACT(A47)</f>
        <v>3.603129650579097E-46</v>
      </c>
      <c r="C47" s="6">
        <f>SUM($B$3:B46)</f>
        <v>4.953032424395115</v>
      </c>
      <c r="D47" s="6">
        <f>IF(ISERROR(B47/((1-(Kosystem!$B$5/(A47*Kosystem!$B$6))))),0,B47/((1-(Kosystem!$B$5/(A47*Kosystem!$B$6)))))</f>
        <v>3.739096807204724E-46</v>
      </c>
      <c r="E47" s="6">
        <f t="shared" si="3"/>
        <v>0.2018965179946554</v>
      </c>
      <c r="F47" s="6">
        <f>Kosystem!$B$5/(Kosystem!$B$6*A47)</f>
        <v>0.03636363636363636</v>
      </c>
      <c r="G47" s="6">
        <f t="shared" si="4"/>
        <v>2.8487193427153475E-48</v>
      </c>
      <c r="H47" s="6">
        <f>G47+(Kosystem!$B$5/Kosystem!$B$6)</f>
        <v>1.6</v>
      </c>
      <c r="I47" s="6">
        <f>G47/Kosystem!$B$5</f>
        <v>7.121798356788369E-50</v>
      </c>
      <c r="J47" s="6">
        <f>I47+1/Kosystem!$B$6</f>
        <v>0.04</v>
      </c>
    </row>
    <row r="48" spans="1:10" ht="15">
      <c r="A48" s="4">
        <f t="shared" si="1"/>
        <v>45</v>
      </c>
      <c r="B48" s="6">
        <f>((Kosystem!$B$5/Kosystem!$B$6)^A48)/FACT(A48)</f>
        <v>1.281112764650346E-47</v>
      </c>
      <c r="C48" s="6">
        <f>SUM($B$3:B47)</f>
        <v>4.953032424395115</v>
      </c>
      <c r="D48" s="6">
        <f>IF(ISERROR(B48/((1-(Kosystem!$B$5/(A48*Kosystem!$B$6))))),0,B48/((1-(Kosystem!$B$5/(A48*Kosystem!$B$6)))))</f>
        <v>1.3283427283240915E-47</v>
      </c>
      <c r="E48" s="6">
        <f t="shared" si="3"/>
        <v>0.2018965179946554</v>
      </c>
      <c r="F48" s="6">
        <f>Kosystem!$B$5/(Kosystem!$B$6*A48)</f>
        <v>0.035555555555555556</v>
      </c>
      <c r="G48" s="6">
        <f t="shared" si="4"/>
        <v>9.887106785332889E-50</v>
      </c>
      <c r="H48" s="6">
        <f>G48+(Kosystem!$B$5/Kosystem!$B$6)</f>
        <v>1.6</v>
      </c>
      <c r="I48" s="6">
        <f>G48/Kosystem!$B$5</f>
        <v>2.4717766963332222E-51</v>
      </c>
      <c r="J48" s="6">
        <f>I48+1/Kosystem!$B$6</f>
        <v>0.04</v>
      </c>
    </row>
    <row r="49" spans="1:10" ht="15">
      <c r="A49" s="4">
        <f t="shared" si="1"/>
        <v>46</v>
      </c>
      <c r="B49" s="6">
        <f>((Kosystem!$B$5/Kosystem!$B$6)^A49)/FACT(A49)</f>
        <v>4.456044398783812E-49</v>
      </c>
      <c r="C49" s="6">
        <f>SUM($B$3:B48)</f>
        <v>4.953032424395115</v>
      </c>
      <c r="D49" s="6">
        <f>IF(ISERROR(B49/((1-(Kosystem!$B$5/(A49*Kosystem!$B$6))))),0,B49/((1-(Kosystem!$B$5/(A49*Kosystem!$B$6)))))</f>
        <v>4.6166225753165624E-49</v>
      </c>
      <c r="E49" s="6">
        <f t="shared" si="3"/>
        <v>0.2018965179946554</v>
      </c>
      <c r="F49" s="6">
        <f>Kosystem!$B$5/(Kosystem!$B$6*A49)</f>
        <v>0.034782608695652174</v>
      </c>
      <c r="G49" s="6">
        <f t="shared" si="4"/>
        <v>3.3588469291961544E-51</v>
      </c>
      <c r="H49" s="6">
        <f>G49+(Kosystem!$B$5/Kosystem!$B$6)</f>
        <v>1.6</v>
      </c>
      <c r="I49" s="6">
        <f>G49/Kosystem!$B$5</f>
        <v>8.397117322990386E-53</v>
      </c>
      <c r="J49" s="6">
        <f>I49+1/Kosystem!$B$6</f>
        <v>0.04</v>
      </c>
    </row>
    <row r="50" spans="1:10" ht="15">
      <c r="A50" s="4">
        <f t="shared" si="1"/>
        <v>47</v>
      </c>
      <c r="B50" s="6">
        <f>((Kosystem!$B$5/Kosystem!$B$6)^A50)/FACT(A50)</f>
        <v>1.5169512846923615E-50</v>
      </c>
      <c r="C50" s="6">
        <f>SUM($B$3:B49)</f>
        <v>4.953032424395115</v>
      </c>
      <c r="D50" s="6">
        <f>IF(ISERROR(B50/((1-(Kosystem!$B$5/(A50*Kosystem!$B$6))))),0,B50/((1-(Kosystem!$B$5/(A50*Kosystem!$B$6)))))</f>
        <v>1.5704121229194051E-50</v>
      </c>
      <c r="E50" s="6">
        <f t="shared" si="3"/>
        <v>0.2018965179946554</v>
      </c>
      <c r="F50" s="6">
        <f>Kosystem!$B$5/(Kosystem!$B$6*A50)</f>
        <v>0.03404255319148936</v>
      </c>
      <c r="G50" s="6">
        <f t="shared" si="4"/>
        <v>1.1173946764194632E-52</v>
      </c>
      <c r="H50" s="6">
        <f>G50+(Kosystem!$B$5/Kosystem!$B$6)</f>
        <v>1.6</v>
      </c>
      <c r="I50" s="6">
        <f>G50/Kosystem!$B$5</f>
        <v>2.793486691048658E-54</v>
      </c>
      <c r="J50" s="6">
        <f>I50+1/Kosystem!$B$6</f>
        <v>0.04</v>
      </c>
    </row>
    <row r="51" spans="1:10" ht="15">
      <c r="A51" s="4">
        <f t="shared" si="1"/>
        <v>48</v>
      </c>
      <c r="B51" s="6">
        <f>((Kosystem!$B$5/Kosystem!$B$6)^A51)/FACT(A51)</f>
        <v>5.056504282307875E-52</v>
      </c>
      <c r="C51" s="6">
        <f>SUM($B$3:B50)</f>
        <v>4.953032424395115</v>
      </c>
      <c r="D51" s="6">
        <f>IF(ISERROR(B51/((1-(Kosystem!$B$5/(A51*Kosystem!$B$6))))),0,B51/((1-(Kosystem!$B$5/(A51*Kosystem!$B$6)))))</f>
        <v>5.2308664989391814E-52</v>
      </c>
      <c r="E51" s="6">
        <f t="shared" si="3"/>
        <v>0.2018965179946554</v>
      </c>
      <c r="F51" s="6">
        <f>Kosystem!$B$5/(Kosystem!$B$6*A51)</f>
        <v>0.03333333333333333</v>
      </c>
      <c r="G51" s="6">
        <f t="shared" si="4"/>
        <v>3.641702524933499E-54</v>
      </c>
      <c r="H51" s="6">
        <f>G51+(Kosystem!$B$5/Kosystem!$B$6)</f>
        <v>1.6</v>
      </c>
      <c r="I51" s="6">
        <f>G51/Kosystem!$B$5</f>
        <v>9.104256312333748E-56</v>
      </c>
      <c r="J51" s="6">
        <f>I51+1/Kosystem!$B$6</f>
        <v>0.04</v>
      </c>
    </row>
    <row r="52" spans="1:10" ht="15">
      <c r="A52" s="4">
        <f t="shared" si="1"/>
        <v>49</v>
      </c>
      <c r="B52" s="6">
        <f>((Kosystem!$B$5/Kosystem!$B$6)^A52)/FACT(A52)</f>
        <v>1.6511034391209374E-53</v>
      </c>
      <c r="C52" s="6">
        <f>SUM($B$3:B51)</f>
        <v>4.953032424395115</v>
      </c>
      <c r="D52" s="6">
        <f>IF(ISERROR(B52/((1-(Kosystem!$B$5/(A52*Kosystem!$B$6))))),0,B52/((1-(Kosystem!$B$5/(A52*Kosystem!$B$6)))))</f>
        <v>1.706836888542741E-53</v>
      </c>
      <c r="E52" s="6">
        <f t="shared" si="3"/>
        <v>0.2018965179946554</v>
      </c>
      <c r="F52" s="6">
        <f>Kosystem!$B$5/(Kosystem!$B$6*A52)</f>
        <v>0.0326530612244898</v>
      </c>
      <c r="G52" s="6">
        <f t="shared" si="4"/>
        <v>1.1632216863514302E-55</v>
      </c>
      <c r="H52" s="6">
        <f>G52+(Kosystem!$B$5/Kosystem!$B$6)</f>
        <v>1.6</v>
      </c>
      <c r="I52" s="6">
        <f>G52/Kosystem!$B$5</f>
        <v>2.9080542158785754E-57</v>
      </c>
      <c r="J52" s="6">
        <f>I52+1/Kosystem!$B$6</f>
        <v>0.04</v>
      </c>
    </row>
    <row r="53" spans="1:10" ht="15">
      <c r="A53" s="4">
        <f t="shared" si="1"/>
        <v>50</v>
      </c>
      <c r="B53" s="6">
        <f>((Kosystem!$B$5/Kosystem!$B$6)^A53)/FACT(A53)</f>
        <v>5.283531005187003E-55</v>
      </c>
      <c r="C53" s="6">
        <f>SUM($B$3:B52)</f>
        <v>4.953032424395115</v>
      </c>
      <c r="D53" s="6">
        <f>IF(ISERROR(B53/((1-(Kosystem!$B$5/(A53*Kosystem!$B$6))))),0,B53/((1-(Kosystem!$B$5/(A53*Kosystem!$B$6)))))</f>
        <v>5.458193187176656E-55</v>
      </c>
      <c r="E53" s="6">
        <f t="shared" si="3"/>
        <v>0.2018965179946554</v>
      </c>
      <c r="F53" s="6">
        <f>Kosystem!$B$5/(Kosystem!$B$6*A53)</f>
        <v>0.032</v>
      </c>
      <c r="G53" s="6">
        <f t="shared" si="4"/>
        <v>3.6429428067210493E-57</v>
      </c>
      <c r="H53" s="6">
        <f>G53+(Kosystem!$B$5/Kosystem!$B$6)</f>
        <v>1.6</v>
      </c>
      <c r="I53" s="6">
        <f>G53/Kosystem!$B$5</f>
        <v>9.107357016802623E-59</v>
      </c>
      <c r="J53" s="6">
        <f>I53+1/Kosystem!$B$6</f>
        <v>0.04</v>
      </c>
    </row>
    <row r="54" spans="1:10" ht="15">
      <c r="A54" s="4">
        <f t="shared" si="1"/>
        <v>51</v>
      </c>
      <c r="B54" s="6">
        <f>((Kosystem!$B$5/Kosystem!$B$6)^A54)/FACT(A54)</f>
        <v>1.6575783545684723E-56</v>
      </c>
      <c r="C54" s="6">
        <f>SUM($B$3:B53)</f>
        <v>4.953032424395115</v>
      </c>
      <c r="D54" s="6">
        <f>IF(ISERROR(B54/((1-(Kosystem!$B$5/(A54*Kosystem!$B$6))))),0,B54/((1-(Kosystem!$B$5/(A54*Kosystem!$B$6)))))</f>
        <v>1.7112651028945765E-56</v>
      </c>
      <c r="E54" s="6">
        <f t="shared" si="3"/>
        <v>0.2018965179946554</v>
      </c>
      <c r="F54" s="6">
        <f>Kosystem!$B$5/(Kosystem!$B$6*A54)</f>
        <v>0.03137254901960784</v>
      </c>
      <c r="G54" s="6">
        <f t="shared" si="4"/>
        <v>1.1190233704945124E-58</v>
      </c>
      <c r="H54" s="6">
        <f>G54+(Kosystem!$B$5/Kosystem!$B$6)</f>
        <v>1.6</v>
      </c>
      <c r="I54" s="6">
        <f>G54/Kosystem!$B$5</f>
        <v>2.797558426236281E-60</v>
      </c>
      <c r="J54" s="6">
        <f>I54+1/Kosystem!$B$6</f>
        <v>0.04</v>
      </c>
    </row>
    <row r="55" spans="1:10" ht="15">
      <c r="A55" s="4">
        <f t="shared" si="1"/>
        <v>52</v>
      </c>
      <c r="B55" s="6">
        <f>((Kosystem!$B$5/Kosystem!$B$6)^A55)/FACT(A55)</f>
        <v>5.1002410909799136E-58</v>
      </c>
      <c r="C55" s="6">
        <f>SUM($B$3:B54)</f>
        <v>4.953032424395115</v>
      </c>
      <c r="D55" s="6">
        <f>IF(ISERROR(B55/((1-(Kosystem!$B$5/(A55*Kosystem!$B$6))))),0,B55/((1-(Kosystem!$B$5/(A55*Kosystem!$B$6)))))</f>
        <v>5.2621535065665775E-58</v>
      </c>
      <c r="E55" s="6">
        <f t="shared" si="3"/>
        <v>0.2018965179946554</v>
      </c>
      <c r="F55" s="6">
        <f>Kosystem!$B$5/(Kosystem!$B$6*A55)</f>
        <v>0.03076923076923077</v>
      </c>
      <c r="G55" s="6">
        <f t="shared" si="4"/>
        <v>3.372731651203677E-60</v>
      </c>
      <c r="H55" s="6">
        <f>G55+(Kosystem!$B$5/Kosystem!$B$6)</f>
        <v>1.6</v>
      </c>
      <c r="I55" s="6">
        <f>G55/Kosystem!$B$5</f>
        <v>8.431829128009192E-62</v>
      </c>
      <c r="J55" s="6">
        <f>I55+1/Kosystem!$B$6</f>
        <v>0.04</v>
      </c>
    </row>
    <row r="56" spans="1:10" ht="15">
      <c r="A56" s="4">
        <f t="shared" si="1"/>
        <v>53</v>
      </c>
      <c r="B56" s="6">
        <f>((Kosystem!$B$5/Kosystem!$B$6)^A56)/FACT(A56)</f>
        <v>1.5396954236920504E-59</v>
      </c>
      <c r="C56" s="6">
        <f>SUM($B$3:B55)</f>
        <v>4.953032424395115</v>
      </c>
      <c r="D56" s="6">
        <f>IF(ISERROR(B56/((1-(Kosystem!$B$5/(A56*Kosystem!$B$6))))),0,B56/((1-(Kosystem!$B$5/(A56*Kosystem!$B$6)))))</f>
        <v>1.5876236859081453E-59</v>
      </c>
      <c r="E56" s="6">
        <f t="shared" si="3"/>
        <v>0.2018965179946554</v>
      </c>
      <c r="F56" s="6">
        <f>Kosystem!$B$5/(Kosystem!$B$6*A56)</f>
        <v>0.03018867924528302</v>
      </c>
      <c r="G56" s="6">
        <f t="shared" si="4"/>
        <v>9.977764795974941E-62</v>
      </c>
      <c r="H56" s="6">
        <f>G56+(Kosystem!$B$5/Kosystem!$B$6)</f>
        <v>1.6</v>
      </c>
      <c r="I56" s="6">
        <f>G56/Kosystem!$B$5</f>
        <v>2.4944411989937355E-63</v>
      </c>
      <c r="J56" s="6">
        <f>I56+1/Kosystem!$B$6</f>
        <v>0.04</v>
      </c>
    </row>
    <row r="57" spans="1:10" ht="15">
      <c r="A57" s="4">
        <f t="shared" si="1"/>
        <v>54</v>
      </c>
      <c r="B57" s="6">
        <f>((Kosystem!$B$5/Kosystem!$B$6)^A57)/FACT(A57)</f>
        <v>4.5620605146431124E-61</v>
      </c>
      <c r="C57" s="6">
        <f>SUM($B$3:B56)</f>
        <v>4.953032424395115</v>
      </c>
      <c r="D57" s="6">
        <f>IF(ISERROR(B57/((1-(Kosystem!$B$5/(A57*Kosystem!$B$6))))),0,B57/((1-(Kosystem!$B$5/(A57*Kosystem!$B$6)))))</f>
        <v>4.7013600723421386E-61</v>
      </c>
      <c r="E57" s="6">
        <f aca="true" t="shared" si="5" ref="E57:E104">1/(C57+D57)</f>
        <v>0.2018965179946554</v>
      </c>
      <c r="F57" s="6">
        <f>Kosystem!$B$5/(Kosystem!$B$6*A57)</f>
        <v>0.02962962962962963</v>
      </c>
      <c r="G57" s="6">
        <f aca="true" t="shared" si="6" ref="G57:G104">B57*E57*F57/(1-F57)^2</f>
        <v>2.89828466700757E-63</v>
      </c>
      <c r="H57" s="6">
        <f>G57+(Kosystem!$B$5/Kosystem!$B$6)</f>
        <v>1.6</v>
      </c>
      <c r="I57" s="6">
        <f>G57/Kosystem!$B$5</f>
        <v>7.2457116675189254E-65</v>
      </c>
      <c r="J57" s="6">
        <f>I57+1/Kosystem!$B$6</f>
        <v>0.04</v>
      </c>
    </row>
    <row r="58" spans="1:10" ht="15">
      <c r="A58" s="4">
        <f t="shared" si="1"/>
        <v>55</v>
      </c>
      <c r="B58" s="6">
        <f>((Kosystem!$B$5/Kosystem!$B$6)^A58)/FACT(A58)</f>
        <v>1.3271448769870883E-62</v>
      </c>
      <c r="C58" s="6">
        <f>SUM($B$3:B57)</f>
        <v>4.953032424395115</v>
      </c>
      <c r="D58" s="6">
        <f>IF(ISERROR(B58/((1-(Kosystem!$B$5/(A58*Kosystem!$B$6))))),0,B58/((1-(Kosystem!$B$5/(A58*Kosystem!$B$6)))))</f>
        <v>1.3669095174960647E-62</v>
      </c>
      <c r="E58" s="6">
        <f t="shared" si="5"/>
        <v>0.2018965179946554</v>
      </c>
      <c r="F58" s="6">
        <f>Kosystem!$B$5/(Kosystem!$B$6*A58)</f>
        <v>0.02909090909090909</v>
      </c>
      <c r="G58" s="6">
        <f t="shared" si="6"/>
        <v>8.26889204483026E-65</v>
      </c>
      <c r="H58" s="6">
        <f>G58+(Kosystem!$B$5/Kosystem!$B$6)</f>
        <v>1.6</v>
      </c>
      <c r="I58" s="6">
        <f>G58/Kosystem!$B$5</f>
        <v>2.067223011207565E-66</v>
      </c>
      <c r="J58" s="6">
        <f>I58+1/Kosystem!$B$6</f>
        <v>0.04</v>
      </c>
    </row>
    <row r="59" spans="1:10" ht="15">
      <c r="A59" s="4">
        <f t="shared" si="1"/>
        <v>56</v>
      </c>
      <c r="B59" s="6">
        <f>((Kosystem!$B$5/Kosystem!$B$6)^A59)/FACT(A59)</f>
        <v>3.791842505677393E-64</v>
      </c>
      <c r="C59" s="6">
        <f>SUM($B$3:B58)</f>
        <v>4.953032424395115</v>
      </c>
      <c r="D59" s="6">
        <f>IF(ISERROR(B59/((1-(Kosystem!$B$5/(A59*Kosystem!$B$6))))),0,B59/((1-(Kosystem!$B$5/(A59*Kosystem!$B$6)))))</f>
        <v>3.90336728525614E-64</v>
      </c>
      <c r="E59" s="6">
        <f t="shared" si="5"/>
        <v>0.2018965179946554</v>
      </c>
      <c r="F59" s="6">
        <f>Kosystem!$B$5/(Kosystem!$B$6*A59)</f>
        <v>0.02857142857142857</v>
      </c>
      <c r="G59" s="6">
        <f t="shared" si="6"/>
        <v>2.3178713627866634E-66</v>
      </c>
      <c r="H59" s="6">
        <f>G59+(Kosystem!$B$5/Kosystem!$B$6)</f>
        <v>1.6</v>
      </c>
      <c r="I59" s="6">
        <f>G59/Kosystem!$B$5</f>
        <v>5.794678406966658E-68</v>
      </c>
      <c r="J59" s="6">
        <f>I59+1/Kosystem!$B$6</f>
        <v>0.04</v>
      </c>
    </row>
    <row r="60" spans="1:10" ht="15">
      <c r="A60" s="4">
        <f t="shared" si="1"/>
        <v>57</v>
      </c>
      <c r="B60" s="6">
        <f>((Kosystem!$B$5/Kosystem!$B$6)^A60)/FACT(A60)</f>
        <v>1.0643768436989165E-65</v>
      </c>
      <c r="C60" s="6">
        <f>SUM($B$3:B59)</f>
        <v>4.953032424395115</v>
      </c>
      <c r="D60" s="6">
        <f>IF(ISERROR(B60/((1-(Kosystem!$B$5/(A60*Kosystem!$B$6))))),0,B60/((1-(Kosystem!$B$5/(A60*Kosystem!$B$6)))))</f>
        <v>1.0951169691487047E-65</v>
      </c>
      <c r="E60" s="6">
        <f t="shared" si="5"/>
        <v>0.2018965179946554</v>
      </c>
      <c r="F60" s="6">
        <f>Kosystem!$B$5/(Kosystem!$B$6*A60)</f>
        <v>0.028070175438596492</v>
      </c>
      <c r="G60" s="6">
        <f t="shared" si="6"/>
        <v>6.385568313876792E-68</v>
      </c>
      <c r="H60" s="6">
        <f>G60+(Kosystem!$B$5/Kosystem!$B$6)</f>
        <v>1.6</v>
      </c>
      <c r="I60" s="6">
        <f>G60/Kosystem!$B$5</f>
        <v>1.596392078469198E-69</v>
      </c>
      <c r="J60" s="6">
        <f>I60+1/Kosystem!$B$6</f>
        <v>0.04</v>
      </c>
    </row>
    <row r="61" spans="1:10" ht="15">
      <c r="A61" s="4">
        <f t="shared" si="1"/>
        <v>58</v>
      </c>
      <c r="B61" s="6">
        <f>((Kosystem!$B$5/Kosystem!$B$6)^A61)/FACT(A61)</f>
        <v>2.936211982617702E-67</v>
      </c>
      <c r="C61" s="6">
        <f>SUM($B$3:B60)</f>
        <v>4.953032424395115</v>
      </c>
      <c r="D61" s="6">
        <f>IF(ISERROR(B61/((1-(Kosystem!$B$5/(A61*Kosystem!$B$6))))),0,B61/((1-(Kosystem!$B$5/(A61*Kosystem!$B$6)))))</f>
        <v>3.0195087764508284E-67</v>
      </c>
      <c r="E61" s="6">
        <f t="shared" si="5"/>
        <v>0.2018965179946554</v>
      </c>
      <c r="F61" s="6">
        <f>Kosystem!$B$5/(Kosystem!$B$6*A61)</f>
        <v>0.027586206896551724</v>
      </c>
      <c r="G61" s="6">
        <f t="shared" si="6"/>
        <v>1.7294420085665948E-69</v>
      </c>
      <c r="H61" s="6">
        <f>G61+(Kosystem!$B$5/Kosystem!$B$6)</f>
        <v>1.6</v>
      </c>
      <c r="I61" s="6">
        <f>G61/Kosystem!$B$5</f>
        <v>4.3236050214164866E-71</v>
      </c>
      <c r="J61" s="6">
        <f>I61+1/Kosystem!$B$6</f>
        <v>0.04</v>
      </c>
    </row>
    <row r="62" spans="1:10" ht="15">
      <c r="A62" s="4">
        <f t="shared" si="1"/>
        <v>59</v>
      </c>
      <c r="B62" s="6">
        <f>((Kosystem!$B$5/Kosystem!$B$6)^A62)/FACT(A62)</f>
        <v>7.962608766420889E-69</v>
      </c>
      <c r="C62" s="6">
        <f>SUM($B$3:B61)</f>
        <v>4.953032424395115</v>
      </c>
      <c r="D62" s="6">
        <f>IF(ISERROR(B62/((1-(Kosystem!$B$5/(A62*Kosystem!$B$6))))),0,B62/((1-(Kosystem!$B$5/(A62*Kosystem!$B$6)))))</f>
        <v>8.184563017749695E-69</v>
      </c>
      <c r="E62" s="6">
        <f t="shared" si="5"/>
        <v>0.2018965179946554</v>
      </c>
      <c r="F62" s="6">
        <f>Kosystem!$B$5/(Kosystem!$B$6*A62)</f>
        <v>0.02711864406779661</v>
      </c>
      <c r="G62" s="6">
        <f t="shared" si="6"/>
        <v>4.606089964018098E-71</v>
      </c>
      <c r="H62" s="6">
        <f>G62+(Kosystem!$B$5/Kosystem!$B$6)</f>
        <v>1.6</v>
      </c>
      <c r="I62" s="6">
        <f>G62/Kosystem!$B$5</f>
        <v>1.1515224910045244E-72</v>
      </c>
      <c r="J62" s="6">
        <f>I62+1/Kosystem!$B$6</f>
        <v>0.04</v>
      </c>
    </row>
    <row r="63" spans="1:10" ht="15">
      <c r="A63" s="4">
        <f t="shared" si="1"/>
        <v>60</v>
      </c>
      <c r="B63" s="6">
        <f>((Kosystem!$B$5/Kosystem!$B$6)^A63)/FACT(A63)</f>
        <v>2.1233623377122375E-70</v>
      </c>
      <c r="C63" s="6">
        <f>SUM($B$3:B62)</f>
        <v>4.953032424395115</v>
      </c>
      <c r="D63" s="6">
        <f>IF(ISERROR(B63/((1-(Kosystem!$B$5/(A63*Kosystem!$B$6))))),0,B63/((1-(Kosystem!$B$5/(A63*Kosystem!$B$6)))))</f>
        <v>2.1815366483344904E-70</v>
      </c>
      <c r="E63" s="6">
        <f t="shared" si="5"/>
        <v>0.2018965179946554</v>
      </c>
      <c r="F63" s="6">
        <f>Kosystem!$B$5/(Kosystem!$B$6*A63)</f>
        <v>0.02666666666666667</v>
      </c>
      <c r="G63" s="6">
        <f t="shared" si="6"/>
        <v>1.2066976799355197E-72</v>
      </c>
      <c r="H63" s="6">
        <f>G63+(Kosystem!$B$5/Kosystem!$B$6)</f>
        <v>1.6</v>
      </c>
      <c r="I63" s="6">
        <f>G63/Kosystem!$B$5</f>
        <v>3.0167441998387992E-74</v>
      </c>
      <c r="J63" s="6">
        <f>I63+1/Kosystem!$B$6</f>
        <v>0.04</v>
      </c>
    </row>
    <row r="64" spans="1:10" ht="15">
      <c r="A64" s="4">
        <f t="shared" si="1"/>
        <v>61</v>
      </c>
      <c r="B64" s="6">
        <f>((Kosystem!$B$5/Kosystem!$B$6)^A64)/FACT(A64)</f>
        <v>5.569474984163248E-72</v>
      </c>
      <c r="C64" s="6">
        <f>SUM($B$3:B63)</f>
        <v>4.953032424395115</v>
      </c>
      <c r="D64" s="6">
        <f>IF(ISERROR(B64/((1-(Kosystem!$B$5/(A64*Kosystem!$B$6))))),0,B64/((1-(Kosystem!$B$5/(A64*Kosystem!$B$6)))))</f>
        <v>5.719494512356197E-72</v>
      </c>
      <c r="E64" s="6">
        <f t="shared" si="5"/>
        <v>0.2018965179946554</v>
      </c>
      <c r="F64" s="6">
        <f>Kosystem!$B$5/(Kosystem!$B$6*A64)</f>
        <v>0.02622950819672131</v>
      </c>
      <c r="G64" s="6">
        <f t="shared" si="6"/>
        <v>3.1104270080383993E-74</v>
      </c>
      <c r="H64" s="6">
        <f>G64+(Kosystem!$B$5/Kosystem!$B$6)</f>
        <v>1.6</v>
      </c>
      <c r="I64" s="6">
        <f>G64/Kosystem!$B$5</f>
        <v>7.776067520095998E-76</v>
      </c>
      <c r="J64" s="6">
        <f>I64+1/Kosystem!$B$6</f>
        <v>0.04</v>
      </c>
    </row>
    <row r="65" spans="1:10" ht="15">
      <c r="A65" s="4">
        <f t="shared" si="1"/>
        <v>62</v>
      </c>
      <c r="B65" s="6">
        <f>((Kosystem!$B$5/Kosystem!$B$6)^A65)/FACT(A65)</f>
        <v>1.4372838668808376E-73</v>
      </c>
      <c r="C65" s="6">
        <f>SUM($B$3:B64)</f>
        <v>4.953032424395115</v>
      </c>
      <c r="D65" s="6">
        <f>IF(ISERROR(B65/((1-(Kosystem!$B$5/(A65*Kosystem!$B$6))))),0,B65/((1-(Kosystem!$B$5/(A65*Kosystem!$B$6)))))</f>
        <v>1.4753576116988728E-73</v>
      </c>
      <c r="E65" s="6">
        <f t="shared" si="5"/>
        <v>0.2018965179946554</v>
      </c>
      <c r="F65" s="6">
        <f>Kosystem!$B$5/(Kosystem!$B$6*A65)</f>
        <v>0.025806451612903226</v>
      </c>
      <c r="G65" s="6">
        <f t="shared" si="6"/>
        <v>7.890584492686445E-76</v>
      </c>
      <c r="H65" s="6">
        <f>G65+(Kosystem!$B$5/Kosystem!$B$6)</f>
        <v>1.6</v>
      </c>
      <c r="I65" s="6">
        <f>G65/Kosystem!$B$5</f>
        <v>1.972646123171611E-77</v>
      </c>
      <c r="J65" s="6">
        <f>I65+1/Kosystem!$B$6</f>
        <v>0.04</v>
      </c>
    </row>
    <row r="66" spans="1:10" ht="15">
      <c r="A66" s="4">
        <f t="shared" si="1"/>
        <v>63</v>
      </c>
      <c r="B66" s="6">
        <f>((Kosystem!$B$5/Kosystem!$B$6)^A66)/FACT(A66)</f>
        <v>3.650244741284669E-75</v>
      </c>
      <c r="C66" s="6">
        <f>SUM($B$3:B65)</f>
        <v>4.953032424395115</v>
      </c>
      <c r="D66" s="6">
        <f>IF(ISERROR(B66/((1-(Kosystem!$B$5/(A66*Kosystem!$B$6))))),0,B66/((1-(Kosystem!$B$5/(A66*Kosystem!$B$6)))))</f>
        <v>3.74536512542238E-75</v>
      </c>
      <c r="E66" s="6">
        <f t="shared" si="5"/>
        <v>0.2018965179946554</v>
      </c>
      <c r="F66" s="6">
        <f>Kosystem!$B$5/(Kosystem!$B$6*A66)</f>
        <v>0.025396825396825397</v>
      </c>
      <c r="G66" s="6">
        <f t="shared" si="6"/>
        <v>1.9704916675997248E-77</v>
      </c>
      <c r="H66" s="6">
        <f>G66+(Kosystem!$B$5/Kosystem!$B$6)</f>
        <v>1.6</v>
      </c>
      <c r="I66" s="6">
        <f>G66/Kosystem!$B$5</f>
        <v>4.926229168999312E-79</v>
      </c>
      <c r="J66" s="6">
        <f>I66+1/Kosystem!$B$6</f>
        <v>0.04</v>
      </c>
    </row>
    <row r="67" spans="1:10" ht="15">
      <c r="A67" s="4">
        <f t="shared" si="1"/>
        <v>64</v>
      </c>
      <c r="B67" s="6">
        <f>((Kosystem!$B$5/Kosystem!$B$6)^A67)/FACT(A67)</f>
        <v>9.125611853211672E-77</v>
      </c>
      <c r="C67" s="6">
        <f>SUM($B$3:B66)</f>
        <v>4.953032424395115</v>
      </c>
      <c r="D67" s="6">
        <f>IF(ISERROR(B67/((1-(Kosystem!$B$5/(A67*Kosystem!$B$6))))),0,B67/((1-(Kosystem!$B$5/(A67*Kosystem!$B$6)))))</f>
        <v>9.35960190072992E-77</v>
      </c>
      <c r="E67" s="6">
        <f t="shared" si="5"/>
        <v>0.2018965179946554</v>
      </c>
      <c r="F67" s="6">
        <f>Kosystem!$B$5/(Kosystem!$B$6*A67)</f>
        <v>0.025</v>
      </c>
      <c r="G67" s="6">
        <f t="shared" si="6"/>
        <v>4.84531034249623E-79</v>
      </c>
      <c r="H67" s="6">
        <f>G67+(Kosystem!$B$5/Kosystem!$B$6)</f>
        <v>1.6</v>
      </c>
      <c r="I67" s="6">
        <f>G67/Kosystem!$B$5</f>
        <v>1.2113275856240574E-80</v>
      </c>
      <c r="J67" s="6">
        <f>I67+1/Kosystem!$B$6</f>
        <v>0.04</v>
      </c>
    </row>
    <row r="68" spans="1:10" ht="15">
      <c r="A68" s="4">
        <f t="shared" si="1"/>
        <v>65</v>
      </c>
      <c r="B68" s="6">
        <f>((Kosystem!$B$5/Kosystem!$B$6)^A68)/FACT(A68)</f>
        <v>2.24630445617518E-78</v>
      </c>
      <c r="C68" s="6">
        <f>SUM($B$3:B67)</f>
        <v>4.953032424395115</v>
      </c>
      <c r="D68" s="6">
        <f>IF(ISERROR(B68/((1-(Kosystem!$B$5/(A68*Kosystem!$B$6))))),0,B68/((1-(Kosystem!$B$5/(A68*Kosystem!$B$6)))))</f>
        <v>2.302993527624396E-78</v>
      </c>
      <c r="E68" s="6">
        <f t="shared" si="5"/>
        <v>0.2018965179946554</v>
      </c>
      <c r="F68" s="6">
        <f>Kosystem!$B$5/(Kosystem!$B$6*A68)</f>
        <v>0.024615384615384615</v>
      </c>
      <c r="G68" s="6">
        <f t="shared" si="6"/>
        <v>1.1734167172027603E-80</v>
      </c>
      <c r="H68" s="6">
        <f>G68+(Kosystem!$B$5/Kosystem!$B$6)</f>
        <v>1.6</v>
      </c>
      <c r="I68" s="6">
        <f>G68/Kosystem!$B$5</f>
        <v>2.933541793006901E-82</v>
      </c>
      <c r="J68" s="6">
        <f>I68+1/Kosystem!$B$6</f>
        <v>0.04</v>
      </c>
    </row>
    <row r="69" spans="1:10" ht="15">
      <c r="A69" s="4">
        <f aca="true" t="shared" si="7" ref="A69:A104">A68+1</f>
        <v>66</v>
      </c>
      <c r="B69" s="6">
        <f>((Kosystem!$B$5/Kosystem!$B$6)^A69)/FACT(A69)</f>
        <v>5.44558656042468E-80</v>
      </c>
      <c r="C69" s="6">
        <f>SUM($B$3:B68)</f>
        <v>4.953032424395115</v>
      </c>
      <c r="D69" s="6">
        <f>IF(ISERROR(B69/((1-(Kosystem!$B$5/(A69*Kosystem!$B$6))))),0,B69/((1-(Kosystem!$B$5/(A69*Kosystem!$B$6)))))</f>
        <v>5.580880636460076E-80</v>
      </c>
      <c r="E69" s="6">
        <f t="shared" si="5"/>
        <v>0.2018965179946554</v>
      </c>
      <c r="F69" s="6">
        <f>Kosystem!$B$5/(Kosystem!$B$6*A69)</f>
        <v>0.024242424242424242</v>
      </c>
      <c r="G69" s="6">
        <f t="shared" si="6"/>
        <v>2.799404640608908E-82</v>
      </c>
      <c r="H69" s="6">
        <f>G69+(Kosystem!$B$5/Kosystem!$B$6)</f>
        <v>1.6</v>
      </c>
      <c r="I69" s="6">
        <f>G69/Kosystem!$B$5</f>
        <v>6.998511601522271E-84</v>
      </c>
      <c r="J69" s="6">
        <f>I69+1/Kosystem!$B$6</f>
        <v>0.04</v>
      </c>
    </row>
    <row r="70" spans="1:10" ht="15">
      <c r="A70" s="4">
        <f t="shared" si="7"/>
        <v>67</v>
      </c>
      <c r="B70" s="6">
        <f>((Kosystem!$B$5/Kosystem!$B$6)^A70)/FACT(A70)</f>
        <v>1.3004385815939531E-81</v>
      </c>
      <c r="C70" s="6">
        <f>SUM($B$3:B69)</f>
        <v>4.953032424395115</v>
      </c>
      <c r="D70" s="6">
        <f>IF(ISERROR(B70/((1-(Kosystem!$B$5/(A70*Kosystem!$B$6))))),0,B70/((1-(Kosystem!$B$5/(A70*Kosystem!$B$6)))))</f>
        <v>1.3322535927644475E-81</v>
      </c>
      <c r="E70" s="6">
        <f t="shared" si="5"/>
        <v>0.2018965179946554</v>
      </c>
      <c r="F70" s="6">
        <f>Kosystem!$B$5/(Kosystem!$B$6*A70)</f>
        <v>0.023880597014925373</v>
      </c>
      <c r="G70" s="6">
        <f t="shared" si="6"/>
        <v>6.580485907400895E-84</v>
      </c>
      <c r="H70" s="6">
        <f>G70+(Kosystem!$B$5/Kosystem!$B$6)</f>
        <v>1.6</v>
      </c>
      <c r="I70" s="6">
        <f>G70/Kosystem!$B$5</f>
        <v>1.645121476850224E-85</v>
      </c>
      <c r="J70" s="6">
        <f>I70+1/Kosystem!$B$6</f>
        <v>0.04</v>
      </c>
    </row>
    <row r="71" spans="1:10" ht="15">
      <c r="A71" s="4">
        <f t="shared" si="7"/>
        <v>68</v>
      </c>
      <c r="B71" s="6">
        <f>((Kosystem!$B$5/Kosystem!$B$6)^A71)/FACT(A71)</f>
        <v>3.0598554861034215E-83</v>
      </c>
      <c r="C71" s="6">
        <f>SUM($B$3:B70)</f>
        <v>4.953032424395115</v>
      </c>
      <c r="D71" s="6">
        <f>IF(ISERROR(B71/((1-(Kosystem!$B$5/(A71*Kosystem!$B$6))))),0,B71/((1-(Kosystem!$B$5/(A71*Kosystem!$B$6)))))</f>
        <v>3.1335869435998896E-83</v>
      </c>
      <c r="E71" s="6">
        <f t="shared" si="5"/>
        <v>0.2018965179946554</v>
      </c>
      <c r="F71" s="6">
        <f>Kosystem!$B$5/(Kosystem!$B$6*A71)</f>
        <v>0.023529411764705882</v>
      </c>
      <c r="G71" s="6">
        <f t="shared" si="6"/>
        <v>1.5244826331236924E-85</v>
      </c>
      <c r="H71" s="6">
        <f>G71+(Kosystem!$B$5/Kosystem!$B$6)</f>
        <v>1.6</v>
      </c>
      <c r="I71" s="6">
        <f>G71/Kosystem!$B$5</f>
        <v>3.811206582809231E-87</v>
      </c>
      <c r="J71" s="6">
        <f>I71+1/Kosystem!$B$6</f>
        <v>0.04</v>
      </c>
    </row>
    <row r="72" spans="1:10" ht="15">
      <c r="A72" s="4">
        <f t="shared" si="7"/>
        <v>69</v>
      </c>
      <c r="B72" s="6">
        <f>((Kosystem!$B$5/Kosystem!$B$6)^A72)/FACT(A72)</f>
        <v>7.095317069225327E-85</v>
      </c>
      <c r="C72" s="6">
        <f>SUM($B$3:B71)</f>
        <v>4.953032424395115</v>
      </c>
      <c r="D72" s="6">
        <f>IF(ISERROR(B72/((1-(Kosystem!$B$5/(A72*Kosystem!$B$6))))),0,B72/((1-(Kosystem!$B$5/(A72*Kosystem!$B$6)))))</f>
        <v>7.263751895794474E-85</v>
      </c>
      <c r="E72" s="6">
        <f t="shared" si="5"/>
        <v>0.2018965179946554</v>
      </c>
      <c r="F72" s="6">
        <f>Kosystem!$B$5/(Kosystem!$B$6*A72)</f>
        <v>0.02318840579710145</v>
      </c>
      <c r="G72" s="6">
        <f t="shared" si="6"/>
        <v>3.4813678702385315E-87</v>
      </c>
      <c r="H72" s="6">
        <f>G72+(Kosystem!$B$5/Kosystem!$B$6)</f>
        <v>1.6</v>
      </c>
      <c r="I72" s="6">
        <f>G72/Kosystem!$B$5</f>
        <v>8.703419675596329E-89</v>
      </c>
      <c r="J72" s="6">
        <f>I72+1/Kosystem!$B$6</f>
        <v>0.04</v>
      </c>
    </row>
    <row r="73" spans="1:10" ht="15">
      <c r="A73" s="4">
        <f t="shared" si="7"/>
        <v>70</v>
      </c>
      <c r="B73" s="6">
        <f>((Kosystem!$B$5/Kosystem!$B$6)^A73)/FACT(A73)</f>
        <v>1.621786758680074E-86</v>
      </c>
      <c r="C73" s="6">
        <f>SUM($B$3:B72)</f>
        <v>4.953032424395115</v>
      </c>
      <c r="D73" s="6">
        <f>IF(ISERROR(B73/((1-(Kosystem!$B$5/(A73*Kosystem!$B$6))))),0,B73/((1-(Kosystem!$B$5/(A73*Kosystem!$B$6)))))</f>
        <v>1.6597232910468594E-86</v>
      </c>
      <c r="E73" s="6">
        <f t="shared" si="5"/>
        <v>0.2018965179946554</v>
      </c>
      <c r="F73" s="6">
        <f>Kosystem!$B$5/(Kosystem!$B$6*A73)</f>
        <v>0.022857142857142857</v>
      </c>
      <c r="G73" s="6">
        <f t="shared" si="6"/>
        <v>7.838417620982244E-89</v>
      </c>
      <c r="H73" s="6">
        <f>G73+(Kosystem!$B$5/Kosystem!$B$6)</f>
        <v>1.6</v>
      </c>
      <c r="I73" s="6">
        <f>G73/Kosystem!$B$5</f>
        <v>1.959604405245561E-90</v>
      </c>
      <c r="J73" s="6">
        <f>I73+1/Kosystem!$B$6</f>
        <v>0.04</v>
      </c>
    </row>
    <row r="74" spans="1:10" ht="15">
      <c r="A74" s="4">
        <f t="shared" si="7"/>
        <v>71</v>
      </c>
      <c r="B74" s="6">
        <f>((Kosystem!$B$5/Kosystem!$B$6)^A74)/FACT(A74)</f>
        <v>3.654730723786083E-88</v>
      </c>
      <c r="C74" s="6">
        <f>SUM($B$3:B73)</f>
        <v>4.953032424395115</v>
      </c>
      <c r="D74" s="6">
        <f>IF(ISERROR(B74/((1-(Kosystem!$B$5/(A74*Kosystem!$B$6))))),0,B74/((1-(Kosystem!$B$5/(A74*Kosystem!$B$6)))))</f>
        <v>3.738989645371929E-88</v>
      </c>
      <c r="E74" s="6">
        <f t="shared" si="5"/>
        <v>0.2018965179946554</v>
      </c>
      <c r="F74" s="6">
        <f>Kosystem!$B$5/(Kosystem!$B$6*A74)</f>
        <v>0.022535211267605635</v>
      </c>
      <c r="G74" s="6">
        <f t="shared" si="6"/>
        <v>1.7403780754320784E-90</v>
      </c>
      <c r="H74" s="6">
        <f>G74+(Kosystem!$B$5/Kosystem!$B$6)</f>
        <v>1.6</v>
      </c>
      <c r="I74" s="6">
        <f>G74/Kosystem!$B$5</f>
        <v>4.350945188580196E-92</v>
      </c>
      <c r="J74" s="6">
        <f>I74+1/Kosystem!$B$6</f>
        <v>0.04</v>
      </c>
    </row>
    <row r="75" spans="1:10" ht="15">
      <c r="A75" s="4">
        <f t="shared" si="7"/>
        <v>72</v>
      </c>
      <c r="B75" s="6">
        <f>((Kosystem!$B$5/Kosystem!$B$6)^A75)/FACT(A75)</f>
        <v>8.121623830635738E-90</v>
      </c>
      <c r="C75" s="6">
        <f>SUM($B$3:B74)</f>
        <v>4.953032424395115</v>
      </c>
      <c r="D75" s="6">
        <f>IF(ISERROR(B75/((1-(Kosystem!$B$5/(A75*Kosystem!$B$6))))),0,B75/((1-(Kosystem!$B$5/(A75*Kosystem!$B$6)))))</f>
        <v>8.306206190422913E-90</v>
      </c>
      <c r="E75" s="6">
        <f t="shared" si="5"/>
        <v>0.2018965179946554</v>
      </c>
      <c r="F75" s="6">
        <f>Kosystem!$B$5/(Kosystem!$B$6*A75)</f>
        <v>0.022222222222222223</v>
      </c>
      <c r="G75" s="6">
        <f t="shared" si="6"/>
        <v>3.811350244527359E-92</v>
      </c>
      <c r="H75" s="6">
        <f>G75+(Kosystem!$B$5/Kosystem!$B$6)</f>
        <v>1.6</v>
      </c>
      <c r="I75" s="6">
        <f>G75/Kosystem!$B$5</f>
        <v>9.528375611318398E-94</v>
      </c>
      <c r="J75" s="6">
        <f>I75+1/Kosystem!$B$6</f>
        <v>0.04</v>
      </c>
    </row>
    <row r="76" spans="1:10" ht="15">
      <c r="A76" s="4">
        <f t="shared" si="7"/>
        <v>73</v>
      </c>
      <c r="B76" s="6">
        <f>((Kosystem!$B$5/Kosystem!$B$6)^A76)/FACT(A76)</f>
        <v>1.7800819354818058E-91</v>
      </c>
      <c r="C76" s="6">
        <f>SUM($B$3:B75)</f>
        <v>4.953032424395115</v>
      </c>
      <c r="D76" s="6">
        <f>IF(ISERROR(B76/((1-(Kosystem!$B$5/(A76*Kosystem!$B$6))))),0,B76/((1-(Kosystem!$B$5/(A76*Kosystem!$B$6)))))</f>
        <v>1.819971726753107E-91</v>
      </c>
      <c r="E76" s="6">
        <f t="shared" si="5"/>
        <v>0.2018965179946554</v>
      </c>
      <c r="F76" s="6">
        <f>Kosystem!$B$5/(Kosystem!$B$6*A76)</f>
        <v>0.021917808219178082</v>
      </c>
      <c r="G76" s="6">
        <f t="shared" si="6"/>
        <v>8.234083013561293E-94</v>
      </c>
      <c r="H76" s="6">
        <f>G76+(Kosystem!$B$5/Kosystem!$B$6)</f>
        <v>1.6</v>
      </c>
      <c r="I76" s="6">
        <f>G76/Kosystem!$B$5</f>
        <v>2.0585207533903233E-95</v>
      </c>
      <c r="J76" s="6">
        <f>I76+1/Kosystem!$B$6</f>
        <v>0.04</v>
      </c>
    </row>
    <row r="77" spans="1:10" ht="15">
      <c r="A77" s="4">
        <f t="shared" si="7"/>
        <v>74</v>
      </c>
      <c r="B77" s="6">
        <f>((Kosystem!$B$5/Kosystem!$B$6)^A77)/FACT(A77)</f>
        <v>3.8488258064471495E-93</v>
      </c>
      <c r="C77" s="6">
        <f>SUM($B$3:B76)</f>
        <v>4.953032424395115</v>
      </c>
      <c r="D77" s="6">
        <f>IF(ISERROR(B77/((1-(Kosystem!$B$5/(A77*Kosystem!$B$6))))),0,B77/((1-(Kosystem!$B$5/(A77*Kosystem!$B$6)))))</f>
        <v>3.933882730346534E-93</v>
      </c>
      <c r="E77" s="6">
        <f t="shared" si="5"/>
        <v>0.2018965179946554</v>
      </c>
      <c r="F77" s="6">
        <f>Kosystem!$B$5/(Kosystem!$B$6*A77)</f>
        <v>0.021621621621621623</v>
      </c>
      <c r="G77" s="6">
        <f t="shared" si="6"/>
        <v>1.75522038774867E-95</v>
      </c>
      <c r="H77" s="6">
        <f>G77+(Kosystem!$B$5/Kosystem!$B$6)</f>
        <v>1.6</v>
      </c>
      <c r="I77" s="6">
        <f>G77/Kosystem!$B$5</f>
        <v>4.3880509693716753E-97</v>
      </c>
      <c r="J77" s="6">
        <f>I77+1/Kosystem!$B$6</f>
        <v>0.04</v>
      </c>
    </row>
    <row r="78" spans="1:10" ht="15">
      <c r="A78" s="4">
        <f t="shared" si="7"/>
        <v>75</v>
      </c>
      <c r="B78" s="6">
        <f>((Kosystem!$B$5/Kosystem!$B$6)^A78)/FACT(A78)</f>
        <v>8.210828387087251E-95</v>
      </c>
      <c r="C78" s="6">
        <f>SUM($B$3:B77)</f>
        <v>4.953032424395115</v>
      </c>
      <c r="D78" s="6">
        <f>IF(ISERROR(B78/((1-(Kosystem!$B$5/(A78*Kosystem!$B$6))))),0,B78/((1-(Kosystem!$B$5/(A78*Kosystem!$B$6)))))</f>
        <v>8.389811022228117E-95</v>
      </c>
      <c r="E78" s="6">
        <f t="shared" si="5"/>
        <v>0.2018965179946554</v>
      </c>
      <c r="F78" s="6">
        <f>Kosystem!$B$5/(Kosystem!$B$6*A78)</f>
        <v>0.021333333333333333</v>
      </c>
      <c r="G78" s="6">
        <f t="shared" si="6"/>
        <v>3.692367590236594E-97</v>
      </c>
      <c r="H78" s="6">
        <f>G78+(Kosystem!$B$5/Kosystem!$B$6)</f>
        <v>1.6</v>
      </c>
      <c r="I78" s="6">
        <f>G78/Kosystem!$B$5</f>
        <v>9.230918975591484E-99</v>
      </c>
      <c r="J78" s="6">
        <f>I78+1/Kosystem!$B$6</f>
        <v>0.04</v>
      </c>
    </row>
    <row r="79" spans="1:10" ht="15">
      <c r="A79" s="4">
        <f t="shared" si="7"/>
        <v>76</v>
      </c>
      <c r="B79" s="6">
        <f>((Kosystem!$B$5/Kosystem!$B$6)^A79)/FACT(A79)</f>
        <v>1.728595449913106E-96</v>
      </c>
      <c r="C79" s="6">
        <f>SUM($B$3:B78)</f>
        <v>4.953032424395115</v>
      </c>
      <c r="D79" s="6">
        <f>IF(ISERROR(B79/((1-(Kosystem!$B$5/(A79*Kosystem!$B$6))))),0,B79/((1-(Kosystem!$B$5/(A79*Kosystem!$B$6)))))</f>
        <v>1.765769545610162E-96</v>
      </c>
      <c r="E79" s="6">
        <f t="shared" si="5"/>
        <v>0.2018965179946554</v>
      </c>
      <c r="F79" s="6">
        <f>Kosystem!$B$5/(Kosystem!$B$6*A79)</f>
        <v>0.021052631578947368</v>
      </c>
      <c r="G79" s="6">
        <f t="shared" si="6"/>
        <v>7.666725222359066E-99</v>
      </c>
      <c r="H79" s="6">
        <f>G79+(Kosystem!$B$5/Kosystem!$B$6)</f>
        <v>1.6</v>
      </c>
      <c r="I79" s="6">
        <f>G79/Kosystem!$B$5</f>
        <v>1.9166813055897665E-100</v>
      </c>
      <c r="J79" s="6">
        <f>I79+1/Kosystem!$B$6</f>
        <v>0.04</v>
      </c>
    </row>
    <row r="80" spans="1:10" ht="15">
      <c r="A80" s="4">
        <f t="shared" si="7"/>
        <v>77</v>
      </c>
      <c r="B80" s="6">
        <f>((Kosystem!$B$5/Kosystem!$B$6)^A80)/FACT(A80)</f>
        <v>3.591886649170091E-98</v>
      </c>
      <c r="C80" s="6">
        <f>SUM($B$3:B79)</f>
        <v>4.953032424395115</v>
      </c>
      <c r="D80" s="6">
        <f>IF(ISERROR(B80/((1-(Kosystem!$B$5/(A80*Kosystem!$B$6))))),0,B80/((1-(Kosystem!$B$5/(A80*Kosystem!$B$6)))))</f>
        <v>3.668107055518528E-98</v>
      </c>
      <c r="E80" s="6">
        <f t="shared" si="5"/>
        <v>0.2018965179946554</v>
      </c>
      <c r="F80" s="6">
        <f>Kosystem!$B$5/(Kosystem!$B$6*A80)</f>
        <v>0.02077922077922078</v>
      </c>
      <c r="G80" s="6">
        <f t="shared" si="6"/>
        <v>1.5715183918107564E-100</v>
      </c>
      <c r="H80" s="6">
        <f>G80+(Kosystem!$B$5/Kosystem!$B$6)</f>
        <v>1.6</v>
      </c>
      <c r="I80" s="6">
        <f>G80/Kosystem!$B$5</f>
        <v>3.928795979526891E-102</v>
      </c>
      <c r="J80" s="6">
        <f>I80+1/Kosystem!$B$6</f>
        <v>0.04</v>
      </c>
    </row>
    <row r="81" spans="1:10" ht="15">
      <c r="A81" s="4">
        <f t="shared" si="7"/>
        <v>78</v>
      </c>
      <c r="B81" s="6">
        <f>((Kosystem!$B$5/Kosystem!$B$6)^A81)/FACT(A81)</f>
        <v>7.367972613682241E-100</v>
      </c>
      <c r="C81" s="6">
        <f>SUM($B$3:B80)</f>
        <v>4.953032424395115</v>
      </c>
      <c r="D81" s="6">
        <f>IF(ISERROR(B81/((1-(Kosystem!$B$5/(A81*Kosystem!$B$6))))),0,B81/((1-(Kosystem!$B$5/(A81*Kosystem!$B$6)))))</f>
        <v>7.522275705068256E-100</v>
      </c>
      <c r="E81" s="6">
        <f t="shared" si="5"/>
        <v>0.2018965179946554</v>
      </c>
      <c r="F81" s="6">
        <f>Kosystem!$B$5/(Kosystem!$B$6*A81)</f>
        <v>0.020512820512820513</v>
      </c>
      <c r="G81" s="6">
        <f t="shared" si="6"/>
        <v>3.1805681094221414E-102</v>
      </c>
      <c r="H81" s="6">
        <f>G81+(Kosystem!$B$5/Kosystem!$B$6)</f>
        <v>1.6</v>
      </c>
      <c r="I81" s="6">
        <f>G81/Kosystem!$B$5</f>
        <v>7.951420273555354E-104</v>
      </c>
      <c r="J81" s="6">
        <f>I81+1/Kosystem!$B$6</f>
        <v>0.04</v>
      </c>
    </row>
    <row r="82" spans="1:10" ht="15">
      <c r="A82" s="4">
        <f t="shared" si="7"/>
        <v>79</v>
      </c>
      <c r="B82" s="6">
        <f>((Kosystem!$B$5/Kosystem!$B$6)^A82)/FACT(A82)</f>
        <v>1.4922476179609594E-101</v>
      </c>
      <c r="C82" s="6">
        <f>SUM($B$3:B81)</f>
        <v>4.953032424395115</v>
      </c>
      <c r="D82" s="6">
        <f>IF(ISERROR(B82/((1-(Kosystem!$B$5/(A82*Kosystem!$B$6))))),0,B82/((1-(Kosystem!$B$5/(A82*Kosystem!$B$6)))))</f>
        <v>1.5230951139394804E-101</v>
      </c>
      <c r="E82" s="6">
        <f t="shared" si="5"/>
        <v>0.2018965179946554</v>
      </c>
      <c r="F82" s="6">
        <f>Kosystem!$B$5/(Kosystem!$B$6*A82)</f>
        <v>0.020253164556962026</v>
      </c>
      <c r="G82" s="6">
        <f t="shared" si="6"/>
        <v>6.356746254864168E-104</v>
      </c>
      <c r="H82" s="6">
        <f>G82+(Kosystem!$B$5/Kosystem!$B$6)</f>
        <v>1.6</v>
      </c>
      <c r="I82" s="6">
        <f>G82/Kosystem!$B$5</f>
        <v>1.589186563716042E-105</v>
      </c>
      <c r="J82" s="6">
        <f>I82+1/Kosystem!$B$6</f>
        <v>0.04</v>
      </c>
    </row>
    <row r="83" spans="1:10" ht="15">
      <c r="A83" s="4">
        <f t="shared" si="7"/>
        <v>80</v>
      </c>
      <c r="B83" s="6">
        <f>((Kosystem!$B$5/Kosystem!$B$6)^A83)/FACT(A83)</f>
        <v>2.984495235921921E-103</v>
      </c>
      <c r="C83" s="6">
        <f>SUM($B$3:B82)</f>
        <v>4.953032424395115</v>
      </c>
      <c r="D83" s="6">
        <f>IF(ISERROR(B83/((1-(Kosystem!$B$5/(A83*Kosystem!$B$6))))),0,B83/((1-(Kosystem!$B$5/(A83*Kosystem!$B$6)))))</f>
        <v>3.045403301961144E-103</v>
      </c>
      <c r="E83" s="6">
        <f t="shared" si="5"/>
        <v>0.2018965179946554</v>
      </c>
      <c r="F83" s="6">
        <f>Kosystem!$B$5/(Kosystem!$B$6*A83)</f>
        <v>0.02</v>
      </c>
      <c r="G83" s="6">
        <f t="shared" si="6"/>
        <v>1.2548088215415942E-105</v>
      </c>
      <c r="H83" s="6">
        <f>G83+(Kosystem!$B$5/Kosystem!$B$6)</f>
        <v>1.6</v>
      </c>
      <c r="I83" s="6">
        <f>G83/Kosystem!$B$5</f>
        <v>3.137022053853985E-107</v>
      </c>
      <c r="J83" s="6">
        <f>I83+1/Kosystem!$B$6</f>
        <v>0.04</v>
      </c>
    </row>
    <row r="84" spans="1:10" ht="15">
      <c r="A84" s="4">
        <f t="shared" si="7"/>
        <v>81</v>
      </c>
      <c r="B84" s="6">
        <f>((Kosystem!$B$5/Kosystem!$B$6)^A84)/FACT(A84)</f>
        <v>5.895299231450706E-105</v>
      </c>
      <c r="C84" s="6">
        <f>SUM($B$3:B83)</f>
        <v>4.953032424395115</v>
      </c>
      <c r="D84" s="6">
        <f>IF(ISERROR(B84/((1-(Kosystem!$B$5/(A84*Kosystem!$B$6))))),0,B84/((1-(Kosystem!$B$5/(A84*Kosystem!$B$6)))))</f>
        <v>6.014096193293541E-105</v>
      </c>
      <c r="E84" s="6">
        <f t="shared" si="5"/>
        <v>0.2018965179946554</v>
      </c>
      <c r="F84" s="6">
        <f>Kosystem!$B$5/(Kosystem!$B$6*A84)</f>
        <v>0.019753086419753086</v>
      </c>
      <c r="G84" s="6">
        <f t="shared" si="6"/>
        <v>2.4468011693921974E-107</v>
      </c>
      <c r="H84" s="6">
        <f>G84+(Kosystem!$B$5/Kosystem!$B$6)</f>
        <v>1.6</v>
      </c>
      <c r="I84" s="6">
        <f>G84/Kosystem!$B$5</f>
        <v>6.117002923480494E-109</v>
      </c>
      <c r="J84" s="6">
        <f>I84+1/Kosystem!$B$6</f>
        <v>0.04</v>
      </c>
    </row>
    <row r="85" spans="1:10" ht="15">
      <c r="A85" s="4">
        <f t="shared" si="7"/>
        <v>82</v>
      </c>
      <c r="B85" s="6">
        <f>((Kosystem!$B$5/Kosystem!$B$6)^A85)/FACT(A85)</f>
        <v>1.1503022890635524E-106</v>
      </c>
      <c r="C85" s="6">
        <f>SUM($B$3:B84)</f>
        <v>4.953032424395115</v>
      </c>
      <c r="D85" s="6">
        <f>IF(ISERROR(B85/((1-(Kosystem!$B$5/(A85*Kosystem!$B$6))))),0,B85/((1-(Kosystem!$B$5/(A85*Kosystem!$B$6)))))</f>
        <v>1.173193876905613E-106</v>
      </c>
      <c r="E85" s="6">
        <f t="shared" si="5"/>
        <v>0.2018965179946554</v>
      </c>
      <c r="F85" s="6">
        <f>Kosystem!$B$5/(Kosystem!$B$6*A85)</f>
        <v>0.01951219512195122</v>
      </c>
      <c r="G85" s="6">
        <f t="shared" si="6"/>
        <v>4.713706640395894E-109</v>
      </c>
      <c r="H85" s="6">
        <f>G85+(Kosystem!$B$5/Kosystem!$B$6)</f>
        <v>1.6</v>
      </c>
      <c r="I85" s="6">
        <f>G85/Kosystem!$B$5</f>
        <v>1.1784266600989734E-110</v>
      </c>
      <c r="J85" s="6">
        <f>I85+1/Kosystem!$B$6</f>
        <v>0.04</v>
      </c>
    </row>
    <row r="86" spans="1:10" ht="15">
      <c r="A86" s="4">
        <f t="shared" si="7"/>
        <v>83</v>
      </c>
      <c r="B86" s="6">
        <f>((Kosystem!$B$5/Kosystem!$B$6)^A86)/FACT(A86)</f>
        <v>2.2174501957851613E-108</v>
      </c>
      <c r="C86" s="6">
        <f>SUM($B$3:B85)</f>
        <v>4.953032424395115</v>
      </c>
      <c r="D86" s="6">
        <f>IF(ISERROR(B86/((1-(Kosystem!$B$5/(A86*Kosystem!$B$6))))),0,B86/((1-(Kosystem!$B$5/(A86*Kosystem!$B$6)))))</f>
        <v>2.261036440419759E-108</v>
      </c>
      <c r="E86" s="6">
        <f t="shared" si="5"/>
        <v>0.2018965179946554</v>
      </c>
      <c r="F86" s="6">
        <f>Kosystem!$B$5/(Kosystem!$B$6*A86)</f>
        <v>0.01927710843373494</v>
      </c>
      <c r="G86" s="6">
        <f t="shared" si="6"/>
        <v>8.972882248251196E-111</v>
      </c>
      <c r="H86" s="6">
        <f>G86+(Kosystem!$B$5/Kosystem!$B$6)</f>
        <v>1.6</v>
      </c>
      <c r="I86" s="6">
        <f>G86/Kosystem!$B$5</f>
        <v>2.243220562062799E-112</v>
      </c>
      <c r="J86" s="6">
        <f>I86+1/Kosystem!$B$6</f>
        <v>0.04</v>
      </c>
    </row>
    <row r="87" spans="1:10" ht="15">
      <c r="A87" s="4">
        <f t="shared" si="7"/>
        <v>84</v>
      </c>
      <c r="B87" s="6">
        <f>((Kosystem!$B$5/Kosystem!$B$6)^A87)/FACT(A87)</f>
        <v>4.2237146586384047E-110</v>
      </c>
      <c r="C87" s="6">
        <f>SUM($B$3:B86)</f>
        <v>4.953032424395115</v>
      </c>
      <c r="D87" s="6">
        <f>IF(ISERROR(B87/((1-(Kosystem!$B$5/(A87*Kosystem!$B$6))))),0,B87/((1-(Kosystem!$B$5/(A87*Kosystem!$B$6)))))</f>
        <v>4.3057285355051703E-110</v>
      </c>
      <c r="E87" s="6">
        <f t="shared" si="5"/>
        <v>0.2018965179946554</v>
      </c>
      <c r="F87" s="6">
        <f>Kosystem!$B$5/(Kosystem!$B$6*A87)</f>
        <v>0.01904761904761905</v>
      </c>
      <c r="G87" s="6">
        <f t="shared" si="6"/>
        <v>1.6879836868907206E-112</v>
      </c>
      <c r="H87" s="6">
        <f>G87+(Kosystem!$B$5/Kosystem!$B$6)</f>
        <v>1.6</v>
      </c>
      <c r="I87" s="6">
        <f>G87/Kosystem!$B$5</f>
        <v>4.219959217226801E-114</v>
      </c>
      <c r="J87" s="6">
        <f>I87+1/Kosystem!$B$6</f>
        <v>0.04</v>
      </c>
    </row>
    <row r="88" spans="1:10" ht="15">
      <c r="A88" s="4">
        <f t="shared" si="7"/>
        <v>85</v>
      </c>
      <c r="B88" s="6">
        <f>((Kosystem!$B$5/Kosystem!$B$6)^A88)/FACT(A88)</f>
        <v>7.950521710378179E-112</v>
      </c>
      <c r="C88" s="6">
        <f>SUM($B$3:B87)</f>
        <v>4.953032424395115</v>
      </c>
      <c r="D88" s="6">
        <f>IF(ISERROR(B88/((1-(Kosystem!$B$5/(A88*Kosystem!$B$6))))),0,B88/((1-(Kosystem!$B$5/(A88*Kosystem!$B$6)))))</f>
        <v>8.103049704821885E-112</v>
      </c>
      <c r="E88" s="6">
        <f t="shared" si="5"/>
        <v>0.2018965179946554</v>
      </c>
      <c r="F88" s="6">
        <f>Kosystem!$B$5/(Kosystem!$B$6*A88)</f>
        <v>0.018823529411764704</v>
      </c>
      <c r="G88" s="6">
        <f t="shared" si="6"/>
        <v>3.138565986649705E-114</v>
      </c>
      <c r="H88" s="6">
        <f>G88+(Kosystem!$B$5/Kosystem!$B$6)</f>
        <v>1.6</v>
      </c>
      <c r="I88" s="6">
        <f>G88/Kosystem!$B$5</f>
        <v>7.846414966624263E-116</v>
      </c>
      <c r="J88" s="6">
        <f>I88+1/Kosystem!$B$6</f>
        <v>0.04</v>
      </c>
    </row>
    <row r="89" spans="1:10" ht="15">
      <c r="A89" s="4">
        <f t="shared" si="7"/>
        <v>86</v>
      </c>
      <c r="B89" s="6">
        <f>((Kosystem!$B$5/Kosystem!$B$6)^A89)/FACT(A89)</f>
        <v>1.4791668298377993E-113</v>
      </c>
      <c r="C89" s="6">
        <f>SUM($B$3:B88)</f>
        <v>4.953032424395115</v>
      </c>
      <c r="D89" s="6">
        <f>IF(ISERROR(B89/((1-(Kosystem!$B$5/(A89*Kosystem!$B$6))))),0,B89/((1-(Kosystem!$B$5/(A89*Kosystem!$B$6)))))</f>
        <v>1.507207907180696E-113</v>
      </c>
      <c r="E89" s="6">
        <f t="shared" si="5"/>
        <v>0.2018965179946554</v>
      </c>
      <c r="F89" s="6">
        <f>Kosystem!$B$5/(Kosystem!$B$6*A89)</f>
        <v>0.018604651162790697</v>
      </c>
      <c r="G89" s="6">
        <f t="shared" si="6"/>
        <v>5.768720916659606E-116</v>
      </c>
      <c r="H89" s="6">
        <f>G89+(Kosystem!$B$5/Kosystem!$B$6)</f>
        <v>1.6</v>
      </c>
      <c r="I89" s="6">
        <f>G89/Kosystem!$B$5</f>
        <v>1.4421802291649016E-117</v>
      </c>
      <c r="J89" s="6">
        <f>I89+1/Kosystem!$B$6</f>
        <v>0.04</v>
      </c>
    </row>
    <row r="90" spans="1:10" ht="15">
      <c r="A90" s="4">
        <f t="shared" si="7"/>
        <v>87</v>
      </c>
      <c r="B90" s="6">
        <f>((Kosystem!$B$5/Kosystem!$B$6)^A90)/FACT(A90)</f>
        <v>2.7203068134948065E-115</v>
      </c>
      <c r="C90" s="6">
        <f>SUM($B$3:B89)</f>
        <v>4.953032424395115</v>
      </c>
      <c r="D90" s="6">
        <f>IF(ISERROR(B90/((1-(Kosystem!$B$5/(A90*Kosystem!$B$6))))),0,B90/((1-(Kosystem!$B$5/(A90*Kosystem!$B$6)))))</f>
        <v>2.7712727491106344E-115</v>
      </c>
      <c r="E90" s="6">
        <f t="shared" si="5"/>
        <v>0.2018965179946554</v>
      </c>
      <c r="F90" s="6">
        <f>Kosystem!$B$5/(Kosystem!$B$6*A90)</f>
        <v>0.01839080459770115</v>
      </c>
      <c r="G90" s="6">
        <f t="shared" si="6"/>
        <v>1.0482628917263014E-117</v>
      </c>
      <c r="H90" s="6">
        <f>G90+(Kosystem!$B$5/Kosystem!$B$6)</f>
        <v>1.6</v>
      </c>
      <c r="I90" s="6">
        <f>G90/Kosystem!$B$5</f>
        <v>2.6206572293157535E-119</v>
      </c>
      <c r="J90" s="6">
        <f>I90+1/Kosystem!$B$6</f>
        <v>0.04</v>
      </c>
    </row>
    <row r="91" spans="1:10" ht="15">
      <c r="A91" s="4">
        <f t="shared" si="7"/>
        <v>88</v>
      </c>
      <c r="B91" s="6">
        <f>((Kosystem!$B$5/Kosystem!$B$6)^A91)/FACT(A91)</f>
        <v>4.946012388172374E-117</v>
      </c>
      <c r="C91" s="6">
        <f>SUM($B$3:B90)</f>
        <v>4.953032424395115</v>
      </c>
      <c r="D91" s="6">
        <f>IF(ISERROR(B91/((1-(Kosystem!$B$5/(A91*Kosystem!$B$6))))),0,B91/((1-(Kosystem!$B$5/(A91*Kosystem!$B$6)))))</f>
        <v>5.037605210175567E-117</v>
      </c>
      <c r="E91" s="6">
        <f t="shared" si="5"/>
        <v>0.2018965179946554</v>
      </c>
      <c r="F91" s="6">
        <f>Kosystem!$B$5/(Kosystem!$B$6*A91)</f>
        <v>0.01818181818181818</v>
      </c>
      <c r="G91" s="6">
        <f t="shared" si="6"/>
        <v>1.8834721314188541E-119</v>
      </c>
      <c r="H91" s="6">
        <f>G91+(Kosystem!$B$5/Kosystem!$B$6)</f>
        <v>1.6</v>
      </c>
      <c r="I91" s="6">
        <f>G91/Kosystem!$B$5</f>
        <v>4.708680328547135E-121</v>
      </c>
      <c r="J91" s="6">
        <f>I91+1/Kosystem!$B$6</f>
        <v>0.04</v>
      </c>
    </row>
    <row r="92" spans="1:10" ht="15">
      <c r="A92" s="4">
        <f t="shared" si="7"/>
        <v>89</v>
      </c>
      <c r="B92" s="6">
        <f>((Kosystem!$B$5/Kosystem!$B$6)^A92)/FACT(A92)</f>
        <v>8.891707664130108E-119</v>
      </c>
      <c r="C92" s="6">
        <f>SUM($B$3:B91)</f>
        <v>4.953032424395115</v>
      </c>
      <c r="D92" s="6">
        <f>IF(ISERROR(B92/((1-(Kosystem!$B$5/(A92*Kosystem!$B$6))))),0,B92/((1-(Kosystem!$B$5/(A92*Kosystem!$B$6)))))</f>
        <v>9.054484921139355E-119</v>
      </c>
      <c r="E92" s="6">
        <f t="shared" si="5"/>
        <v>0.2018965179946554</v>
      </c>
      <c r="F92" s="6">
        <f>Kosystem!$B$5/(Kosystem!$B$6*A92)</f>
        <v>0.017977528089887642</v>
      </c>
      <c r="G92" s="6">
        <f t="shared" si="6"/>
        <v>3.3465793644176623E-121</v>
      </c>
      <c r="H92" s="6">
        <f>G92+(Kosystem!$B$5/Kosystem!$B$6)</f>
        <v>1.6</v>
      </c>
      <c r="I92" s="6">
        <f>G92/Kosystem!$B$5</f>
        <v>8.366448411044156E-123</v>
      </c>
      <c r="J92" s="6">
        <f>I92+1/Kosystem!$B$6</f>
        <v>0.04</v>
      </c>
    </row>
    <row r="93" spans="1:10" ht="15">
      <c r="A93" s="4">
        <f t="shared" si="7"/>
        <v>90</v>
      </c>
      <c r="B93" s="6">
        <f>((Kosystem!$B$5/Kosystem!$B$6)^A93)/FACT(A93)</f>
        <v>1.5807480291786875E-120</v>
      </c>
      <c r="C93" s="6">
        <f>SUM($B$3:B92)</f>
        <v>4.953032424395115</v>
      </c>
      <c r="D93" s="6">
        <f>IF(ISERROR(B93/((1-(Kosystem!$B$5/(A93*Kosystem!$B$6))))),0,B93/((1-(Kosystem!$B$5/(A93*Kosystem!$B$6)))))</f>
        <v>1.6093588532362204E-120</v>
      </c>
      <c r="E93" s="6">
        <f t="shared" si="5"/>
        <v>0.2018965179946554</v>
      </c>
      <c r="F93" s="6">
        <f>Kosystem!$B$5/(Kosystem!$B$6*A93)</f>
        <v>0.017777777777777778</v>
      </c>
      <c r="G93" s="6">
        <f t="shared" si="6"/>
        <v>5.880976446556825E-123</v>
      </c>
      <c r="H93" s="6">
        <f>G93+(Kosystem!$B$5/Kosystem!$B$6)</f>
        <v>1.6</v>
      </c>
      <c r="I93" s="6">
        <f>G93/Kosystem!$B$5</f>
        <v>1.4702441116392063E-124</v>
      </c>
      <c r="J93" s="6">
        <f>I93+1/Kosystem!$B$6</f>
        <v>0.04</v>
      </c>
    </row>
    <row r="94" spans="1:10" ht="15">
      <c r="A94" s="4">
        <f t="shared" si="7"/>
        <v>91</v>
      </c>
      <c r="B94" s="6">
        <f>((Kosystem!$B$5/Kosystem!$B$6)^A94)/FACT(A94)</f>
        <v>2.779337194160327E-122</v>
      </c>
      <c r="C94" s="6">
        <f>SUM($B$3:B93)</f>
        <v>4.953032424395115</v>
      </c>
      <c r="D94" s="6">
        <f>IF(ISERROR(B94/((1-(Kosystem!$B$5/(A94*Kosystem!$B$6))))),0,B94/((1-(Kosystem!$B$5/(A94*Kosystem!$B$6)))))</f>
        <v>2.8290792468522343E-122</v>
      </c>
      <c r="E94" s="6">
        <f t="shared" si="5"/>
        <v>0.2018965179946554</v>
      </c>
      <c r="F94" s="6">
        <f>Kosystem!$B$5/(Kosystem!$B$6*A94)</f>
        <v>0.017582417582417582</v>
      </c>
      <c r="G94" s="6">
        <f t="shared" si="6"/>
        <v>1.0222483204839523E-124</v>
      </c>
      <c r="H94" s="6">
        <f>G94+(Kosystem!$B$5/Kosystem!$B$6)</f>
        <v>1.6</v>
      </c>
      <c r="I94" s="6">
        <f>G94/Kosystem!$B$5</f>
        <v>2.5556208012098807E-126</v>
      </c>
      <c r="J94" s="6">
        <f>I94+1/Kosystem!$B$6</f>
        <v>0.04</v>
      </c>
    </row>
    <row r="95" spans="1:10" ht="15">
      <c r="A95" s="4">
        <f t="shared" si="7"/>
        <v>92</v>
      </c>
      <c r="B95" s="6">
        <f>((Kosystem!$B$5/Kosystem!$B$6)^A95)/FACT(A95)</f>
        <v>4.8336299028875294E-124</v>
      </c>
      <c r="C95" s="6">
        <f>SUM($B$3:B94)</f>
        <v>4.953032424395115</v>
      </c>
      <c r="D95" s="6">
        <f>IF(ISERROR(B95/((1-(Kosystem!$B$5/(A95*Kosystem!$B$6))))),0,B95/((1-(Kosystem!$B$5/(A95*Kosystem!$B$6)))))</f>
        <v>4.919180874620052E-124</v>
      </c>
      <c r="E95" s="6">
        <f t="shared" si="5"/>
        <v>0.2018965179946554</v>
      </c>
      <c r="F95" s="6">
        <f>Kosystem!$B$5/(Kosystem!$B$6*A95)</f>
        <v>0.017391304347826087</v>
      </c>
      <c r="G95" s="6">
        <f t="shared" si="6"/>
        <v>1.7578150264985698E-126</v>
      </c>
      <c r="H95" s="6">
        <f>G95+(Kosystem!$B$5/Kosystem!$B$6)</f>
        <v>1.6</v>
      </c>
      <c r="I95" s="6">
        <f>G95/Kosystem!$B$5</f>
        <v>4.3945375662464244E-128</v>
      </c>
      <c r="J95" s="6">
        <f>I95+1/Kosystem!$B$6</f>
        <v>0.04</v>
      </c>
    </row>
    <row r="96" spans="1:10" ht="15">
      <c r="A96" s="4">
        <f t="shared" si="7"/>
        <v>93</v>
      </c>
      <c r="B96" s="6">
        <f>((Kosystem!$B$5/Kosystem!$B$6)^A96)/FACT(A96)</f>
        <v>8.315922413569947E-126</v>
      </c>
      <c r="C96" s="6">
        <f>SUM($B$3:B95)</f>
        <v>4.953032424395115</v>
      </c>
      <c r="D96" s="6">
        <f>IF(ISERROR(B96/((1-(Kosystem!$B$5/(A96*Kosystem!$B$6))))),0,B96/((1-(Kosystem!$B$5/(A96*Kosystem!$B$6)))))</f>
        <v>8.461496547724345E-126</v>
      </c>
      <c r="E96" s="6">
        <f t="shared" si="5"/>
        <v>0.2018965179946554</v>
      </c>
      <c r="F96" s="6">
        <f>Kosystem!$B$5/(Kosystem!$B$6*A96)</f>
        <v>0.017204301075268817</v>
      </c>
      <c r="G96" s="6">
        <f t="shared" si="6"/>
        <v>2.9905412516574926E-128</v>
      </c>
      <c r="H96" s="6">
        <f>G96+(Kosystem!$B$5/Kosystem!$B$6)</f>
        <v>1.6</v>
      </c>
      <c r="I96" s="6">
        <f>G96/Kosystem!$B$5</f>
        <v>7.476353129143731E-130</v>
      </c>
      <c r="J96" s="6">
        <f>I96+1/Kosystem!$B$6</f>
        <v>0.04</v>
      </c>
    </row>
    <row r="97" spans="1:10" ht="15">
      <c r="A97" s="4">
        <f t="shared" si="7"/>
        <v>94</v>
      </c>
      <c r="B97" s="6">
        <f>((Kosystem!$B$5/Kosystem!$B$6)^A97)/FACT(A97)</f>
        <v>1.415476155501267E-127</v>
      </c>
      <c r="C97" s="6">
        <f>SUM($B$3:B96)</f>
        <v>4.953032424395115</v>
      </c>
      <c r="D97" s="6">
        <f>IF(ISERROR(B97/((1-(Kosystem!$B$5/(A97*Kosystem!$B$6))))),0,B97/((1-(Kosystem!$B$5/(A97*Kosystem!$B$6)))))</f>
        <v>1.4399865651203366E-127</v>
      </c>
      <c r="E97" s="6">
        <f t="shared" si="5"/>
        <v>0.2018965179946554</v>
      </c>
      <c r="F97" s="6">
        <f>Kosystem!$B$5/(Kosystem!$B$6*A97)</f>
        <v>0.01702127659574468</v>
      </c>
      <c r="G97" s="6">
        <f t="shared" si="6"/>
        <v>5.034255817435153E-130</v>
      </c>
      <c r="H97" s="6">
        <f>G97+(Kosystem!$B$5/Kosystem!$B$6)</f>
        <v>1.6</v>
      </c>
      <c r="I97" s="6">
        <f>G97/Kosystem!$B$5</f>
        <v>1.2585639543587884E-131</v>
      </c>
      <c r="J97" s="6">
        <f>I97+1/Kosystem!$B$6</f>
        <v>0.04</v>
      </c>
    </row>
    <row r="98" spans="1:10" ht="15">
      <c r="A98" s="4">
        <f t="shared" si="7"/>
        <v>95</v>
      </c>
      <c r="B98" s="6">
        <f>((Kosystem!$B$5/Kosystem!$B$6)^A98)/FACT(A98)</f>
        <v>2.3839598408442388E-129</v>
      </c>
      <c r="C98" s="6">
        <f>SUM($B$3:B97)</f>
        <v>4.953032424395115</v>
      </c>
      <c r="D98" s="6">
        <f>IF(ISERROR(B98/((1-(Kosystem!$B$5/(A98*Kosystem!$B$6))))),0,B98/((1-(Kosystem!$B$5/(A98*Kosystem!$B$6)))))</f>
        <v>2.4247985533212278E-129</v>
      </c>
      <c r="E98" s="6">
        <f t="shared" si="5"/>
        <v>0.2018965179946554</v>
      </c>
      <c r="F98" s="6">
        <f>Kosystem!$B$5/(Kosystem!$B$6*A98)</f>
        <v>0.016842105263157894</v>
      </c>
      <c r="G98" s="6">
        <f t="shared" si="6"/>
        <v>8.386439139255394E-132</v>
      </c>
      <c r="H98" s="6">
        <f>G98+(Kosystem!$B$5/Kosystem!$B$6)</f>
        <v>1.6</v>
      </c>
      <c r="I98" s="6">
        <f>G98/Kosystem!$B$5</f>
        <v>2.0966097848138484E-133</v>
      </c>
      <c r="J98" s="6">
        <f>I98+1/Kosystem!$B$6</f>
        <v>0.04</v>
      </c>
    </row>
    <row r="99" spans="1:10" ht="15">
      <c r="A99" s="4">
        <f t="shared" si="7"/>
        <v>96</v>
      </c>
      <c r="B99" s="6">
        <f>((Kosystem!$B$5/Kosystem!$B$6)^A99)/FACT(A99)</f>
        <v>3.973266401407068E-131</v>
      </c>
      <c r="C99" s="6">
        <f>SUM($B$3:B98)</f>
        <v>4.953032424395115</v>
      </c>
      <c r="D99" s="6">
        <f>IF(ISERROR(B99/((1-(Kosystem!$B$5/(A99*Kosystem!$B$6))))),0,B99/((1-(Kosystem!$B$5/(A99*Kosystem!$B$6)))))</f>
        <v>4.0406098997360015E-131</v>
      </c>
      <c r="E99" s="6">
        <f t="shared" si="5"/>
        <v>0.2018965179946554</v>
      </c>
      <c r="F99" s="6">
        <f>Kosystem!$B$5/(Kosystem!$B$6*A99)</f>
        <v>0.016666666666666666</v>
      </c>
      <c r="G99" s="6">
        <f t="shared" si="6"/>
        <v>1.3826865581888685E-133</v>
      </c>
      <c r="H99" s="6">
        <f>G99+(Kosystem!$B$5/Kosystem!$B$6)</f>
        <v>1.6</v>
      </c>
      <c r="I99" s="6">
        <f>G99/Kosystem!$B$5</f>
        <v>3.4567163954721716E-135</v>
      </c>
      <c r="J99" s="6">
        <f>I99+1/Kosystem!$B$6</f>
        <v>0.04</v>
      </c>
    </row>
    <row r="100" spans="1:10" ht="15">
      <c r="A100" s="4">
        <f t="shared" si="7"/>
        <v>97</v>
      </c>
      <c r="B100" s="6">
        <f>((Kosystem!$B$5/Kosystem!$B$6)^A100)/FACT(A100)</f>
        <v>6.553841486857013E-133</v>
      </c>
      <c r="C100" s="6">
        <f>SUM($B$3:B99)</f>
        <v>4.953032424395115</v>
      </c>
      <c r="D100" s="6">
        <f>IF(ISERROR(B100/((1-(Kosystem!$B$5/(A100*Kosystem!$B$6))))),0,B100/((1-(Kosystem!$B$5/(A100*Kosystem!$B$6)))))</f>
        <v>6.6637591637854325E-133</v>
      </c>
      <c r="E100" s="6">
        <f t="shared" si="5"/>
        <v>0.2018965179946554</v>
      </c>
      <c r="F100" s="6">
        <f>Kosystem!$B$5/(Kosystem!$B$6*A100)</f>
        <v>0.016494845360824743</v>
      </c>
      <c r="G100" s="6">
        <f t="shared" si="6"/>
        <v>2.256418904693091E-135</v>
      </c>
      <c r="H100" s="6">
        <f>G100+(Kosystem!$B$5/Kosystem!$B$6)</f>
        <v>1.6</v>
      </c>
      <c r="I100" s="6">
        <f>G100/Kosystem!$B$5</f>
        <v>5.6410472617327275E-137</v>
      </c>
      <c r="J100" s="6">
        <f>I100+1/Kosystem!$B$6</f>
        <v>0.04</v>
      </c>
    </row>
    <row r="101" spans="1:10" ht="15">
      <c r="A101" s="4">
        <f t="shared" si="7"/>
        <v>98</v>
      </c>
      <c r="B101" s="6">
        <f>((Kosystem!$B$5/Kosystem!$B$6)^A101)/FACT(A101)</f>
        <v>1.0700149366297172E-134</v>
      </c>
      <c r="C101" s="6">
        <f>SUM($B$3:B100)</f>
        <v>4.953032424395115</v>
      </c>
      <c r="D101" s="6">
        <f>IF(ISERROR(B101/((1-(Kosystem!$B$5/(A101*Kosystem!$B$6))))),0,B101/((1-(Kosystem!$B$5/(A101*Kosystem!$B$6)))))</f>
        <v>1.0877745206401689E-134</v>
      </c>
      <c r="E101" s="6">
        <f t="shared" si="5"/>
        <v>0.2018965179946554</v>
      </c>
      <c r="F101" s="6">
        <f>Kosystem!$B$5/(Kosystem!$B$6*A101)</f>
        <v>0.0163265306122449</v>
      </c>
      <c r="G101" s="6">
        <f t="shared" si="6"/>
        <v>3.64511017561088E-137</v>
      </c>
      <c r="H101" s="6">
        <f>G101+(Kosystem!$B$5/Kosystem!$B$6)</f>
        <v>1.6</v>
      </c>
      <c r="I101" s="6">
        <f>G101/Kosystem!$B$5</f>
        <v>9.1127754390272E-139</v>
      </c>
      <c r="J101" s="6">
        <f>I101+1/Kosystem!$B$6</f>
        <v>0.04</v>
      </c>
    </row>
    <row r="102" spans="1:10" ht="15">
      <c r="A102" s="4">
        <f t="shared" si="7"/>
        <v>99</v>
      </c>
      <c r="B102" s="6">
        <f>((Kosystem!$B$5/Kosystem!$B$6)^A102)/FACT(A102)</f>
        <v>1.729317069300553E-136</v>
      </c>
      <c r="C102" s="6">
        <f>SUM($B$3:B101)</f>
        <v>4.953032424395115</v>
      </c>
      <c r="D102" s="6">
        <f>IF(ISERROR(B102/((1-(Kosystem!$B$5/(A102*Kosystem!$B$6))))),0,B102/((1-(Kosystem!$B$5/(A102*Kosystem!$B$6)))))</f>
        <v>1.757724741896866E-136</v>
      </c>
      <c r="E102" s="6">
        <f t="shared" si="5"/>
        <v>0.2018965179946554</v>
      </c>
      <c r="F102" s="6">
        <f>Kosystem!$B$5/(Kosystem!$B$6*A102)</f>
        <v>0.01616161616161616</v>
      </c>
      <c r="G102" s="6">
        <f t="shared" si="6"/>
        <v>5.829626365207912E-139</v>
      </c>
      <c r="H102" s="6">
        <f>G102+(Kosystem!$B$5/Kosystem!$B$6)</f>
        <v>1.6</v>
      </c>
      <c r="I102" s="6">
        <f>G102/Kosystem!$B$5</f>
        <v>1.457406591301978E-140</v>
      </c>
      <c r="J102" s="6">
        <f>I102+1/Kosystem!$B$6</f>
        <v>0.04</v>
      </c>
    </row>
    <row r="103" spans="1:10" ht="15">
      <c r="A103" s="4">
        <f t="shared" si="7"/>
        <v>100</v>
      </c>
      <c r="B103" s="6">
        <f>((Kosystem!$B$5/Kosystem!$B$6)^A103)/FACT(A103)</f>
        <v>2.7669073108808847E-138</v>
      </c>
      <c r="C103" s="6">
        <f>SUM($B$3:B102)</f>
        <v>4.953032424395115</v>
      </c>
      <c r="D103" s="6">
        <f>IF(ISERROR(B103/((1-(Kosystem!$B$5/(A103*Kosystem!$B$6))))),0,B103/((1-(Kosystem!$B$5/(A103*Kosystem!$B$6)))))</f>
        <v>2.8118976736594355E-138</v>
      </c>
      <c r="E103" s="6">
        <f t="shared" si="5"/>
        <v>0.2018965179946554</v>
      </c>
      <c r="F103" s="6">
        <f>Kosystem!$B$5/(Kosystem!$B$6*A103)</f>
        <v>0.016</v>
      </c>
      <c r="G103" s="6">
        <f t="shared" si="6"/>
        <v>9.23109511006686E-141</v>
      </c>
      <c r="H103" s="6">
        <f>G103+(Kosystem!$B$5/Kosystem!$B$6)</f>
        <v>1.6</v>
      </c>
      <c r="I103" s="6">
        <f>G103/Kosystem!$B$5</f>
        <v>2.3077737775167152E-142</v>
      </c>
      <c r="J103" s="6">
        <f>I103+1/Kosystem!$B$6</f>
        <v>0.04</v>
      </c>
    </row>
    <row r="104" spans="1:10" ht="15">
      <c r="A104" s="4">
        <f t="shared" si="7"/>
        <v>101</v>
      </c>
      <c r="B104" s="6">
        <f>((Kosystem!$B$5/Kosystem!$B$6)^A104)/FACT(A104)</f>
        <v>4.3832195023855605E-140</v>
      </c>
      <c r="C104" s="6">
        <f>SUM($B$3:B103)</f>
        <v>4.953032424395115</v>
      </c>
      <c r="D104" s="6">
        <f>IF(ISERROR(B104/((1-(Kosystem!$B$5/(A104*Kosystem!$B$6))))),0,B104/((1-(Kosystem!$B$5/(A104*Kosystem!$B$6)))))</f>
        <v>4.453774343470238E-140</v>
      </c>
      <c r="E104" s="6">
        <f t="shared" si="5"/>
        <v>0.2018965179946554</v>
      </c>
      <c r="F104" s="6">
        <f>Kosystem!$B$5/(Kosystem!$B$6*A104)</f>
        <v>0.015841584158415842</v>
      </c>
      <c r="G104" s="6">
        <f t="shared" si="6"/>
        <v>1.447406892363096E-142</v>
      </c>
      <c r="H104" s="6">
        <f>G104+(Kosystem!$B$5/Kosystem!$B$6)</f>
        <v>1.6</v>
      </c>
      <c r="I104" s="6">
        <f>G104/Kosystem!$B$5</f>
        <v>3.61851723090774E-144</v>
      </c>
      <c r="J104" s="6">
        <f>I104+1/Kosystem!$B$6</f>
        <v>0.04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2008-11-13T10:34:43Z</dcterms:created>
  <dcterms:modified xsi:type="dcterms:W3CDTF">2008-11-13T15:15:35Z</dcterms:modified>
  <cp:category/>
  <cp:version/>
  <cp:contentType/>
  <cp:contentStatus/>
</cp:coreProperties>
</file>