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<sst xmlns="http://schemas.openxmlformats.org/spreadsheetml/2006/main" count="110" uniqueCount="33">
  <si>
    <t>A</t>
  </si>
  <si>
    <t>B</t>
  </si>
  <si>
    <t>C</t>
  </si>
  <si>
    <t>D</t>
  </si>
  <si>
    <t>E</t>
  </si>
  <si>
    <t>F</t>
  </si>
  <si>
    <t>G</t>
  </si>
  <si>
    <t>#</t>
  </si>
  <si>
    <t>Beskrivning</t>
  </si>
  <si>
    <t>Nivå</t>
  </si>
  <si>
    <t>Produkt A</t>
  </si>
  <si>
    <t>Produkt B</t>
  </si>
  <si>
    <t>Produkt C</t>
  </si>
  <si>
    <t>Produkt E</t>
  </si>
  <si>
    <t>Produkt D</t>
  </si>
  <si>
    <t>Produkt F</t>
  </si>
  <si>
    <t>Produkt G</t>
  </si>
  <si>
    <t>Antal</t>
  </si>
  <si>
    <t>Strukturregister</t>
  </si>
  <si>
    <t>Distinkta</t>
  </si>
  <si>
    <t>Antal:</t>
  </si>
  <si>
    <t>Bruttobehov</t>
  </si>
  <si>
    <t>Period:</t>
  </si>
  <si>
    <t>Ledtid:</t>
  </si>
  <si>
    <t>Buffertlager:</t>
  </si>
  <si>
    <t>Partistorlek:</t>
  </si>
  <si>
    <t>Minsta Q:</t>
  </si>
  <si>
    <t>Väntade inleveranser</t>
  </si>
  <si>
    <t>I lager</t>
  </si>
  <si>
    <t>Nettobehov</t>
  </si>
  <si>
    <t>Planerad behovstidpunkt</t>
  </si>
  <si>
    <t>Produktionsstart/inköpstidpunkt</t>
  </si>
  <si>
    <t>Material- och inköpsplanering (MRP)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</si>
</sst>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0" fillId="4" borderId="10" xfId="49" applyFont="1" applyFill="1" applyBorder="1">
      <alignment/>
      <protection/>
    </xf>
    <xf numFmtId="0" fontId="20" fillId="4" borderId="11" xfId="49" applyFont="1" applyFill="1" applyBorder="1">
      <alignment/>
      <protection/>
    </xf>
    <xf numFmtId="0" fontId="20" fillId="0" borderId="10" xfId="48" applyFont="1" applyFill="1" applyBorder="1">
      <alignment/>
      <protection/>
    </xf>
    <xf numFmtId="0" fontId="44" fillId="4" borderId="1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25" fillId="33" borderId="12" xfId="50" applyFont="1" applyFill="1" applyBorder="1" applyAlignment="1">
      <alignment wrapText="1"/>
      <protection/>
    </xf>
    <xf numFmtId="0" fontId="22" fillId="4" borderId="11" xfId="50" applyFont="1" applyFill="1" applyBorder="1">
      <alignment/>
      <protection/>
    </xf>
    <xf numFmtId="0" fontId="22" fillId="4" borderId="10" xfId="50" applyFont="1" applyFill="1" applyBorder="1">
      <alignment/>
      <protection/>
    </xf>
    <xf numFmtId="0" fontId="25" fillId="33" borderId="13" xfId="50" applyFont="1" applyFill="1" applyBorder="1" applyAlignment="1">
      <alignment wrapText="1"/>
      <protection/>
    </xf>
    <xf numFmtId="0" fontId="46" fillId="33" borderId="13" xfId="0" applyFont="1" applyFill="1" applyBorder="1" applyAlignment="1">
      <alignment/>
    </xf>
    <xf numFmtId="0" fontId="25" fillId="33" borderId="13" xfId="50" applyFont="1" applyFill="1" applyBorder="1" applyAlignment="1">
      <alignment horizontal="right"/>
      <protection/>
    </xf>
    <xf numFmtId="0" fontId="25" fillId="4" borderId="10" xfId="50" applyFont="1" applyFill="1" applyBorder="1" applyAlignment="1">
      <alignment wrapText="1"/>
      <protection/>
    </xf>
    <xf numFmtId="0" fontId="22" fillId="0" borderId="10" xfId="50" applyFont="1" applyBorder="1" applyAlignment="1">
      <alignment horizontal="left"/>
      <protection/>
    </xf>
    <xf numFmtId="0" fontId="47" fillId="34" borderId="0" xfId="0" applyFont="1" applyFill="1" applyAlignment="1">
      <alignment/>
    </xf>
    <xf numFmtId="0" fontId="22" fillId="4" borderId="13" xfId="50" applyFont="1" applyFill="1" applyBorder="1">
      <alignment/>
      <protection/>
    </xf>
    <xf numFmtId="0" fontId="22" fillId="0" borderId="10" xfId="50" applyFont="1" applyFill="1" applyBorder="1">
      <alignment/>
      <protection/>
    </xf>
    <xf numFmtId="0" fontId="22" fillId="0" borderId="10" xfId="50" applyFont="1" applyBorder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5" fillId="4" borderId="12" xfId="50" applyFont="1" applyFill="1" applyBorder="1" applyAlignment="1">
      <alignment wrapText="1"/>
      <protection/>
    </xf>
    <xf numFmtId="0" fontId="22" fillId="34" borderId="11" xfId="50" applyFont="1" applyFill="1" applyBorder="1">
      <alignment/>
      <protection/>
    </xf>
    <xf numFmtId="0" fontId="25" fillId="33" borderId="10" xfId="50" applyFont="1" applyFill="1" applyBorder="1" applyAlignment="1">
      <alignment horizontal="left"/>
      <protection/>
    </xf>
    <xf numFmtId="0" fontId="25" fillId="33" borderId="10" xfId="50" applyFont="1" applyFill="1" applyBorder="1" applyAlignment="1">
      <alignment horizontal="center"/>
      <protection/>
    </xf>
    <xf numFmtId="0" fontId="25" fillId="33" borderId="11" xfId="50" applyFont="1" applyFill="1" applyBorder="1" applyAlignment="1">
      <alignment horizontal="center"/>
      <protection/>
    </xf>
    <xf numFmtId="0" fontId="22" fillId="0" borderId="15" xfId="50" applyFont="1" applyBorder="1" applyAlignment="1">
      <alignment horizontal="left"/>
      <protection/>
    </xf>
    <xf numFmtId="0" fontId="22" fillId="0" borderId="15" xfId="50" applyFont="1" applyBorder="1">
      <alignment/>
      <protection/>
    </xf>
    <xf numFmtId="0" fontId="47" fillId="34" borderId="16" xfId="0" applyFont="1" applyFill="1" applyBorder="1" applyAlignment="1">
      <alignment/>
    </xf>
    <xf numFmtId="0" fontId="25" fillId="0" borderId="16" xfId="50" applyFont="1" applyBorder="1">
      <alignment/>
      <protection/>
    </xf>
    <xf numFmtId="0" fontId="25" fillId="0" borderId="16" xfId="50" applyFont="1" applyBorder="1" applyAlignment="1">
      <alignment horizontal="left"/>
      <protection/>
    </xf>
    <xf numFmtId="0" fontId="46" fillId="34" borderId="16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Normal 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140625" style="0" customWidth="1"/>
    <col min="2" max="2" width="27.28125" style="0" customWidth="1"/>
    <col min="3" max="17" width="10.7109375" style="0" customWidth="1"/>
  </cols>
  <sheetData>
    <row r="1" ht="18.75">
      <c r="A1" s="1" t="s">
        <v>32</v>
      </c>
    </row>
    <row r="3" spans="1:8" ht="15">
      <c r="A3" s="36" t="s">
        <v>7</v>
      </c>
      <c r="B3" s="36" t="s">
        <v>8</v>
      </c>
      <c r="C3" s="36" t="s">
        <v>9</v>
      </c>
      <c r="D3" s="36" t="s">
        <v>17</v>
      </c>
      <c r="E3" s="37" t="s">
        <v>18</v>
      </c>
      <c r="F3" s="37"/>
      <c r="G3" s="37"/>
      <c r="H3" s="36" t="s">
        <v>19</v>
      </c>
    </row>
    <row r="4" spans="1:8" ht="15">
      <c r="A4" s="4" t="s">
        <v>0</v>
      </c>
      <c r="B4" s="5" t="s">
        <v>10</v>
      </c>
      <c r="C4" s="2">
        <v>0</v>
      </c>
      <c r="D4" s="3">
        <v>1</v>
      </c>
      <c r="E4" s="6" t="str">
        <f>REPT(" ",3*C4)&amp;B4</f>
        <v>Produkt A</v>
      </c>
      <c r="F4" s="6"/>
      <c r="G4" s="6"/>
      <c r="H4" s="7">
        <f>COUNTIF($A$4:$A$12,A4)</f>
        <v>1</v>
      </c>
    </row>
    <row r="5" spans="1:8" ht="15">
      <c r="A5" s="4" t="s">
        <v>1</v>
      </c>
      <c r="B5" s="5" t="s">
        <v>11</v>
      </c>
      <c r="C5" s="2">
        <v>1</v>
      </c>
      <c r="D5" s="2">
        <v>2</v>
      </c>
      <c r="E5" s="6" t="str">
        <f aca="true" t="shared" si="0" ref="E5:E12">REPT(" ",3*C5)&amp;B5</f>
        <v>   Produkt B</v>
      </c>
      <c r="F5" s="6"/>
      <c r="G5" s="6"/>
      <c r="H5" s="7">
        <f aca="true" t="shared" si="1" ref="H5:H12">COUNTIF($A$4:$A$12,A5)</f>
        <v>1</v>
      </c>
    </row>
    <row r="6" spans="1:8" ht="15">
      <c r="A6" s="4" t="s">
        <v>3</v>
      </c>
      <c r="B6" s="5" t="s">
        <v>14</v>
      </c>
      <c r="C6" s="2">
        <v>2</v>
      </c>
      <c r="D6" s="2">
        <v>2</v>
      </c>
      <c r="E6" s="6" t="str">
        <f t="shared" si="0"/>
        <v>      Produkt D</v>
      </c>
      <c r="F6" s="6"/>
      <c r="G6" s="6"/>
      <c r="H6" s="7">
        <f t="shared" si="1"/>
        <v>2</v>
      </c>
    </row>
    <row r="7" spans="1:8" ht="15">
      <c r="A7" s="4" t="s">
        <v>4</v>
      </c>
      <c r="B7" s="5" t="s">
        <v>13</v>
      </c>
      <c r="C7" s="2">
        <v>2</v>
      </c>
      <c r="D7" s="2">
        <v>2</v>
      </c>
      <c r="E7" s="6" t="str">
        <f t="shared" si="0"/>
        <v>      Produkt E</v>
      </c>
      <c r="F7" s="6"/>
      <c r="G7" s="6"/>
      <c r="H7" s="7">
        <f t="shared" si="1"/>
        <v>2</v>
      </c>
    </row>
    <row r="8" spans="1:8" ht="15">
      <c r="A8" s="4" t="s">
        <v>2</v>
      </c>
      <c r="B8" s="5" t="s">
        <v>12</v>
      </c>
      <c r="C8" s="2">
        <v>1</v>
      </c>
      <c r="D8" s="2">
        <v>3</v>
      </c>
      <c r="E8" s="6" t="str">
        <f t="shared" si="0"/>
        <v>   Produkt C</v>
      </c>
      <c r="F8" s="6"/>
      <c r="G8" s="6"/>
      <c r="H8" s="7">
        <f t="shared" si="1"/>
        <v>1</v>
      </c>
    </row>
    <row r="9" spans="1:8" ht="15">
      <c r="A9" s="4" t="s">
        <v>4</v>
      </c>
      <c r="B9" s="5" t="s">
        <v>13</v>
      </c>
      <c r="C9" s="2">
        <v>2</v>
      </c>
      <c r="D9" s="2">
        <v>2</v>
      </c>
      <c r="E9" s="6" t="str">
        <f t="shared" si="0"/>
        <v>      Produkt E</v>
      </c>
      <c r="F9" s="6"/>
      <c r="G9" s="6"/>
      <c r="H9" s="7">
        <f t="shared" si="1"/>
        <v>2</v>
      </c>
    </row>
    <row r="10" spans="1:8" ht="15">
      <c r="A10" s="4" t="s">
        <v>5</v>
      </c>
      <c r="B10" s="5" t="s">
        <v>15</v>
      </c>
      <c r="C10" s="2">
        <v>2</v>
      </c>
      <c r="D10" s="2">
        <v>2</v>
      </c>
      <c r="E10" s="6" t="str">
        <f t="shared" si="0"/>
        <v>      Produkt F</v>
      </c>
      <c r="F10" s="6"/>
      <c r="G10" s="6"/>
      <c r="H10" s="7">
        <f t="shared" si="1"/>
        <v>1</v>
      </c>
    </row>
    <row r="11" spans="1:8" ht="15">
      <c r="A11" s="4" t="s">
        <v>6</v>
      </c>
      <c r="B11" s="5" t="s">
        <v>16</v>
      </c>
      <c r="C11" s="2">
        <v>3</v>
      </c>
      <c r="D11" s="2">
        <v>1</v>
      </c>
      <c r="E11" s="6" t="str">
        <f t="shared" si="0"/>
        <v>         Produkt G</v>
      </c>
      <c r="F11" s="6"/>
      <c r="G11" s="6"/>
      <c r="H11" s="7">
        <f t="shared" si="1"/>
        <v>1</v>
      </c>
    </row>
    <row r="12" spans="1:8" ht="15">
      <c r="A12" s="4" t="s">
        <v>3</v>
      </c>
      <c r="B12" s="5" t="s">
        <v>14</v>
      </c>
      <c r="C12" s="2">
        <v>3</v>
      </c>
      <c r="D12" s="2">
        <v>2</v>
      </c>
      <c r="E12" s="6" t="str">
        <f t="shared" si="0"/>
        <v>         Produkt D</v>
      </c>
      <c r="F12" s="6"/>
      <c r="G12" s="6"/>
      <c r="H12" s="7">
        <f t="shared" si="1"/>
        <v>2</v>
      </c>
    </row>
    <row r="13" spans="7:8" ht="15">
      <c r="G13" s="9" t="s">
        <v>20</v>
      </c>
      <c r="H13" s="8">
        <f>COUNTIF(H4:H12,1)+COUNTIF(H4:H12,2)/2+COUNTIF(H4:H12,3)/3+COUNTIF(H4:H12,4)/4</f>
        <v>7</v>
      </c>
    </row>
    <row r="15" spans="1:24" ht="15" customHeight="1">
      <c r="A15" s="10" t="s">
        <v>0</v>
      </c>
      <c r="B15" s="13"/>
      <c r="C15" s="14"/>
      <c r="D15" s="15" t="s">
        <v>23</v>
      </c>
      <c r="E15" s="16">
        <v>1</v>
      </c>
      <c r="F15" s="15" t="s">
        <v>24</v>
      </c>
      <c r="G15" s="16">
        <v>0</v>
      </c>
      <c r="H15" s="15" t="s">
        <v>25</v>
      </c>
      <c r="I15" s="16">
        <v>1</v>
      </c>
      <c r="J15" s="15" t="s">
        <v>26</v>
      </c>
      <c r="K15" s="25">
        <v>80</v>
      </c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5">
      <c r="A16" s="27" t="s">
        <v>22</v>
      </c>
      <c r="B16" s="27"/>
      <c r="C16" s="28">
        <v>0</v>
      </c>
      <c r="D16" s="28">
        <v>1</v>
      </c>
      <c r="E16" s="28">
        <v>2</v>
      </c>
      <c r="F16" s="28">
        <v>3</v>
      </c>
      <c r="G16" s="28">
        <v>4</v>
      </c>
      <c r="H16" s="28">
        <v>5</v>
      </c>
      <c r="I16" s="28">
        <v>6</v>
      </c>
      <c r="J16" s="28">
        <v>7</v>
      </c>
      <c r="K16" s="28">
        <v>8</v>
      </c>
      <c r="L16" s="29">
        <v>9</v>
      </c>
      <c r="M16" s="29">
        <v>10</v>
      </c>
      <c r="N16" s="29">
        <v>11</v>
      </c>
      <c r="O16" s="29">
        <v>12</v>
      </c>
      <c r="P16" s="29">
        <v>13</v>
      </c>
      <c r="Q16" s="29">
        <v>14</v>
      </c>
      <c r="R16" s="29">
        <v>15</v>
      </c>
      <c r="S16" s="29">
        <v>16</v>
      </c>
      <c r="T16" s="29">
        <v>17</v>
      </c>
      <c r="U16" s="29">
        <v>18</v>
      </c>
      <c r="V16" s="29">
        <v>19</v>
      </c>
      <c r="W16" s="29">
        <v>20</v>
      </c>
      <c r="X16" s="29">
        <v>21</v>
      </c>
    </row>
    <row r="17" spans="1:24" ht="15">
      <c r="A17" s="17" t="s">
        <v>21</v>
      </c>
      <c r="B17" s="17"/>
      <c r="C17" s="18"/>
      <c r="D17" s="11"/>
      <c r="E17" s="11"/>
      <c r="F17" s="11"/>
      <c r="G17" s="11"/>
      <c r="H17" s="11">
        <v>50</v>
      </c>
      <c r="I17" s="11"/>
      <c r="J17" s="11"/>
      <c r="K17" s="11">
        <v>50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>
      <c r="A18" s="17" t="s">
        <v>27</v>
      </c>
      <c r="B18" s="17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>
      <c r="A19" s="17" t="s">
        <v>28</v>
      </c>
      <c r="B19" s="17"/>
      <c r="C19" s="19">
        <v>10</v>
      </c>
      <c r="D19" s="21">
        <f>C18+C19+C21-C17</f>
        <v>10</v>
      </c>
      <c r="E19" s="21">
        <f aca="true" t="shared" si="2" ref="E19:X19">D18+D19+D21-D17</f>
        <v>10</v>
      </c>
      <c r="F19" s="21">
        <f>E18+E19+E21-E17</f>
        <v>10</v>
      </c>
      <c r="G19" s="21">
        <f t="shared" si="2"/>
        <v>10</v>
      </c>
      <c r="H19" s="21">
        <f t="shared" si="2"/>
        <v>10</v>
      </c>
      <c r="I19" s="21">
        <f t="shared" si="2"/>
        <v>40</v>
      </c>
      <c r="J19" s="21">
        <f t="shared" si="2"/>
        <v>40</v>
      </c>
      <c r="K19" s="21">
        <f t="shared" si="2"/>
        <v>40</v>
      </c>
      <c r="L19" s="21">
        <f t="shared" si="2"/>
        <v>70</v>
      </c>
      <c r="M19" s="21">
        <f t="shared" si="2"/>
        <v>70</v>
      </c>
      <c r="N19" s="21">
        <f t="shared" si="2"/>
        <v>70</v>
      </c>
      <c r="O19" s="21">
        <f t="shared" si="2"/>
        <v>70</v>
      </c>
      <c r="P19" s="21">
        <f t="shared" si="2"/>
        <v>70</v>
      </c>
      <c r="Q19" s="21">
        <f t="shared" si="2"/>
        <v>70</v>
      </c>
      <c r="R19" s="21">
        <f t="shared" si="2"/>
        <v>70</v>
      </c>
      <c r="S19" s="21">
        <f t="shared" si="2"/>
        <v>70</v>
      </c>
      <c r="T19" s="21">
        <f t="shared" si="2"/>
        <v>70</v>
      </c>
      <c r="U19" s="21">
        <f t="shared" si="2"/>
        <v>70</v>
      </c>
      <c r="V19" s="21">
        <f t="shared" si="2"/>
        <v>70</v>
      </c>
      <c r="W19" s="21">
        <f t="shared" si="2"/>
        <v>70</v>
      </c>
      <c r="X19" s="21">
        <f t="shared" si="2"/>
        <v>70</v>
      </c>
    </row>
    <row r="20" spans="1:24" ht="15">
      <c r="A20" s="17" t="s">
        <v>29</v>
      </c>
      <c r="B20" s="17"/>
      <c r="C20" s="18"/>
      <c r="D20" s="21">
        <f>MAX(D17-D18-D19+$G$15,0)</f>
        <v>0</v>
      </c>
      <c r="E20" s="21">
        <f aca="true" t="shared" si="3" ref="E20:Q20">MAX(E17-E18-E19+$G$15,0)</f>
        <v>0</v>
      </c>
      <c r="F20" s="21">
        <f t="shared" si="3"/>
        <v>0</v>
      </c>
      <c r="G20" s="21">
        <f t="shared" si="3"/>
        <v>0</v>
      </c>
      <c r="H20" s="21">
        <f t="shared" si="3"/>
        <v>40</v>
      </c>
      <c r="I20" s="21">
        <f t="shared" si="3"/>
        <v>0</v>
      </c>
      <c r="J20" s="21">
        <f t="shared" si="3"/>
        <v>0</v>
      </c>
      <c r="K20" s="21">
        <f t="shared" si="3"/>
        <v>10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21">
        <f>MAX(R17-R18-R19+$G$15,0)</f>
        <v>0</v>
      </c>
      <c r="S20" s="21">
        <f>MAX(S17-S18-S19+$G$15,0)</f>
        <v>0</v>
      </c>
      <c r="T20" s="21">
        <f>MAX(T17-T18-T19+$G$15,0)</f>
        <v>0</v>
      </c>
      <c r="U20" s="21">
        <f>MAX(U17-U18-U19+$G$15,0)</f>
        <v>0</v>
      </c>
      <c r="V20" s="21">
        <f>MAX(V17-V18-V19+$G$15,0)</f>
        <v>0</v>
      </c>
      <c r="W20" s="21">
        <f>MAX(W17-W18-W19+$G$15,0)</f>
        <v>0</v>
      </c>
      <c r="X20" s="21">
        <f>MAX(X17-X18-X19+$G$15,0)</f>
        <v>0</v>
      </c>
    </row>
    <row r="21" spans="1:24" ht="15">
      <c r="A21" s="30" t="s">
        <v>30</v>
      </c>
      <c r="B21" s="30"/>
      <c r="C21" s="18"/>
      <c r="D21" s="31">
        <f>IF(D20&gt;0,IF(ROUNDUP(D20/$I15,0)*$I15&gt;=$K15,ROUNDUP(D20/$I15,0),ROUNDUP($K15/$I15,0))*$I15,0)</f>
        <v>0</v>
      </c>
      <c r="E21" s="31">
        <f aca="true" t="shared" si="4" ref="E21:Q21">IF(E20&gt;0,IF(ROUNDUP(E20/$I15,0)*$I15&gt;=$K15,ROUNDUP(E20/$I15,0),ROUNDUP($K15/$I15,0))*$I15,0)</f>
        <v>0</v>
      </c>
      <c r="F21" s="31">
        <f t="shared" si="4"/>
        <v>0</v>
      </c>
      <c r="G21" s="31">
        <f t="shared" si="4"/>
        <v>0</v>
      </c>
      <c r="H21" s="31">
        <f t="shared" si="4"/>
        <v>80</v>
      </c>
      <c r="I21" s="31">
        <f t="shared" si="4"/>
        <v>0</v>
      </c>
      <c r="J21" s="31">
        <f t="shared" si="4"/>
        <v>0</v>
      </c>
      <c r="K21" s="31">
        <f t="shared" si="4"/>
        <v>80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31">
        <f t="shared" si="4"/>
        <v>0</v>
      </c>
      <c r="Q21" s="31">
        <f>IF(Q20&gt;0,IF(ROUNDUP(Q20/$I15,0)*$I15&gt;=$K15,ROUNDUP(Q20/$I15,0),ROUNDUP($K15/$I15,0))*$I15,0)</f>
        <v>0</v>
      </c>
      <c r="R21" s="31">
        <f>IF(R20&gt;0,IF(ROUNDUP(R20/$I15,0)*$I15&gt;=$K15,ROUNDUP(R20/$I15,0),ROUNDUP($K15/$I15,0))*$I15,0)</f>
        <v>0</v>
      </c>
      <c r="S21" s="31">
        <f>IF(S20&gt;0,IF(ROUNDUP(S20/$I15,0)*$I15&gt;=$K15,ROUNDUP(S20/$I15,0),ROUNDUP($K15/$I15,0))*$I15,0)</f>
        <v>0</v>
      </c>
      <c r="T21" s="31">
        <f>IF(T20&gt;0,IF(ROUNDUP(T20/$I15,0)*$I15&gt;=$K15,ROUNDUP(T20/$I15,0),ROUNDUP($K15/$I15,0))*$I15,0)</f>
        <v>0</v>
      </c>
      <c r="U21" s="31">
        <f>IF(U20&gt;0,IF(ROUNDUP(U20/$I15,0)*$I15&gt;=$K15,ROUNDUP(U20/$I15,0),ROUNDUP($K15/$I15,0))*$I15,0)</f>
        <v>0</v>
      </c>
      <c r="V21" s="31">
        <f>IF(V20&gt;0,IF(ROUNDUP(V20/$I15,0)*$I15&gt;=$K15,ROUNDUP(V20/$I15,0),ROUNDUP($K15/$I15,0))*$I15,0)</f>
        <v>0</v>
      </c>
      <c r="W21" s="31">
        <f>IF(W20&gt;0,IF(ROUNDUP(W20/$I15,0)*$I15&gt;=$K15,ROUNDUP(W20/$I15,0),ROUNDUP($K15/$I15,0))*$I15,0)</f>
        <v>0</v>
      </c>
      <c r="X21" s="31">
        <f>IF(X20&gt;0,IF(ROUNDUP(X20/$I15,0)*$I15&gt;=$K15,ROUNDUP(X20/$I15,0),ROUNDUP($K15/$I15,0))*$I15,0)</f>
        <v>0</v>
      </c>
    </row>
    <row r="22" spans="1:24" ht="15.75" thickBot="1">
      <c r="A22" s="34" t="s">
        <v>31</v>
      </c>
      <c r="B22" s="34"/>
      <c r="C22" s="32"/>
      <c r="D22" s="33">
        <f>INDEX(D21:AE21,1,$E15+1)</f>
        <v>0</v>
      </c>
      <c r="E22" s="33">
        <f>INDEX(E21:AF21,1,$E15+1)</f>
        <v>0</v>
      </c>
      <c r="F22" s="33">
        <f aca="true" t="shared" si="5" ref="E22:Q22">INDEX(F21:AG21,1,$E15+1)</f>
        <v>0</v>
      </c>
      <c r="G22" s="33">
        <f t="shared" si="5"/>
        <v>80</v>
      </c>
      <c r="H22" s="33">
        <f t="shared" si="5"/>
        <v>0</v>
      </c>
      <c r="I22" s="33">
        <f>INDEX(I21:AJ21,1,$E15+1)</f>
        <v>0</v>
      </c>
      <c r="J22" s="33">
        <f t="shared" si="5"/>
        <v>80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 t="shared" si="5"/>
        <v>0</v>
      </c>
      <c r="O22" s="33">
        <f t="shared" si="5"/>
        <v>0</v>
      </c>
      <c r="P22" s="33">
        <f t="shared" si="5"/>
        <v>0</v>
      </c>
      <c r="Q22" s="33">
        <f>INDEX(Q21:AR21,1,$E15+1)</f>
        <v>0</v>
      </c>
      <c r="R22" s="33">
        <f>INDEX(R21:AS21,1,$E15+1)</f>
        <v>0</v>
      </c>
      <c r="S22" s="33">
        <f>INDEX(S21:AT21,1,$E15+1)</f>
        <v>0</v>
      </c>
      <c r="T22" s="33">
        <f>INDEX(T21:AU21,1,$E15+1)</f>
        <v>0</v>
      </c>
      <c r="U22" s="33">
        <f>INDEX(U21:AV21,1,$E15+1)</f>
        <v>0</v>
      </c>
      <c r="V22" s="33">
        <f>INDEX(V21:AW21,1,$E15+1)</f>
        <v>0</v>
      </c>
      <c r="W22" s="33">
        <f>INDEX(W21:AX21,1,$E15+1)</f>
        <v>0</v>
      </c>
      <c r="X22" s="33">
        <f>INDEX(X21:AY21,1,$E15+1)</f>
        <v>0</v>
      </c>
    </row>
    <row r="24" spans="1:24" ht="15">
      <c r="A24" s="10" t="s">
        <v>1</v>
      </c>
      <c r="B24" s="13"/>
      <c r="C24" s="14"/>
      <c r="D24" s="15" t="s">
        <v>23</v>
      </c>
      <c r="E24" s="16">
        <v>2</v>
      </c>
      <c r="F24" s="15" t="s">
        <v>24</v>
      </c>
      <c r="G24" s="16">
        <v>0</v>
      </c>
      <c r="H24" s="15" t="s">
        <v>25</v>
      </c>
      <c r="I24" s="16">
        <v>1</v>
      </c>
      <c r="J24" s="15" t="s">
        <v>26</v>
      </c>
      <c r="K24" s="25">
        <v>0</v>
      </c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5">
      <c r="A25" s="27" t="s">
        <v>22</v>
      </c>
      <c r="B25" s="27"/>
      <c r="C25" s="28">
        <v>0</v>
      </c>
      <c r="D25" s="28">
        <v>1</v>
      </c>
      <c r="E25" s="28">
        <v>2</v>
      </c>
      <c r="F25" s="28">
        <v>3</v>
      </c>
      <c r="G25" s="28">
        <v>4</v>
      </c>
      <c r="H25" s="28">
        <v>5</v>
      </c>
      <c r="I25" s="28">
        <v>6</v>
      </c>
      <c r="J25" s="28">
        <v>7</v>
      </c>
      <c r="K25" s="28">
        <v>8</v>
      </c>
      <c r="L25" s="29">
        <v>9</v>
      </c>
      <c r="M25" s="29">
        <v>10</v>
      </c>
      <c r="N25" s="29">
        <v>11</v>
      </c>
      <c r="O25" s="29">
        <v>12</v>
      </c>
      <c r="P25" s="29">
        <v>13</v>
      </c>
      <c r="Q25" s="29">
        <v>14</v>
      </c>
      <c r="R25" s="29">
        <v>15</v>
      </c>
      <c r="S25" s="29">
        <v>16</v>
      </c>
      <c r="T25" s="29">
        <v>17</v>
      </c>
      <c r="U25" s="29">
        <v>18</v>
      </c>
      <c r="V25" s="29">
        <v>19</v>
      </c>
      <c r="W25" s="29">
        <v>20</v>
      </c>
      <c r="X25" s="29">
        <v>21</v>
      </c>
    </row>
    <row r="26" spans="1:24" ht="15">
      <c r="A26" s="17" t="s">
        <v>21</v>
      </c>
      <c r="B26" s="17"/>
      <c r="C26" s="18"/>
      <c r="D26" s="26">
        <f>D22*$D$5</f>
        <v>0</v>
      </c>
      <c r="E26" s="26">
        <f aca="true" t="shared" si="6" ref="E26:X26">E22*$D$5</f>
        <v>0</v>
      </c>
      <c r="F26" s="26">
        <f t="shared" si="6"/>
        <v>0</v>
      </c>
      <c r="G26" s="26">
        <f t="shared" si="6"/>
        <v>160</v>
      </c>
      <c r="H26" s="26">
        <f t="shared" si="6"/>
        <v>0</v>
      </c>
      <c r="I26" s="26">
        <f t="shared" si="6"/>
        <v>0</v>
      </c>
      <c r="J26" s="26">
        <f t="shared" si="6"/>
        <v>160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0</v>
      </c>
      <c r="W26" s="26">
        <f t="shared" si="6"/>
        <v>0</v>
      </c>
      <c r="X26" s="26">
        <f t="shared" si="6"/>
        <v>0</v>
      </c>
    </row>
    <row r="27" spans="1:24" ht="15">
      <c r="A27" s="17" t="s">
        <v>27</v>
      </c>
      <c r="B27" s="17"/>
      <c r="C27" s="18"/>
      <c r="D27" s="12"/>
      <c r="E27" s="12"/>
      <c r="F27" s="12"/>
      <c r="G27" s="12"/>
      <c r="H27" s="12"/>
      <c r="I27" s="12">
        <v>80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>
      <c r="A28" s="17" t="s">
        <v>28</v>
      </c>
      <c r="B28" s="17"/>
      <c r="C28" s="19">
        <v>0</v>
      </c>
      <c r="D28" s="21">
        <f>C27+C28+C30-C26</f>
        <v>0</v>
      </c>
      <c r="E28" s="21">
        <f>D27+D28+D30-D26</f>
        <v>0</v>
      </c>
      <c r="F28" s="21">
        <f>E27+E28+E30-E26</f>
        <v>0</v>
      </c>
      <c r="G28" s="21">
        <f aca="true" t="shared" si="7" ref="G28:X28">F27+F28+F30-F26</f>
        <v>0</v>
      </c>
      <c r="H28" s="21">
        <f t="shared" si="7"/>
        <v>0</v>
      </c>
      <c r="I28" s="21">
        <f t="shared" si="7"/>
        <v>0</v>
      </c>
      <c r="J28" s="21">
        <f t="shared" si="7"/>
        <v>80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 t="shared" si="7"/>
        <v>0</v>
      </c>
      <c r="W28" s="21">
        <f t="shared" si="7"/>
        <v>0</v>
      </c>
      <c r="X28" s="21">
        <f t="shared" si="7"/>
        <v>0</v>
      </c>
    </row>
    <row r="29" spans="1:24" ht="15">
      <c r="A29" s="17" t="s">
        <v>29</v>
      </c>
      <c r="B29" s="17"/>
      <c r="C29" s="18"/>
      <c r="D29" s="21">
        <f>MAX(D26-D27-D28+$G$15,0)</f>
        <v>0</v>
      </c>
      <c r="E29" s="21">
        <f>MAX(E26-E27-E28+$G$15,0)</f>
        <v>0</v>
      </c>
      <c r="F29" s="21">
        <f>MAX(F26-F27-F28+$G$15,0)</f>
        <v>0</v>
      </c>
      <c r="G29" s="21">
        <f>MAX(G26-G27-G28+$G$15,0)</f>
        <v>160</v>
      </c>
      <c r="H29" s="21">
        <f>MAX(H26-H27-H28+$G$15,0)</f>
        <v>0</v>
      </c>
      <c r="I29" s="21">
        <f>MAX(I26-I27-I28+$G$15,0)</f>
        <v>0</v>
      </c>
      <c r="J29" s="21">
        <f>MAX(J26-J27-J28+$G$15,0)</f>
        <v>80</v>
      </c>
      <c r="K29" s="21">
        <f>MAX(K26-K27-K28+$G$15,0)</f>
        <v>0</v>
      </c>
      <c r="L29" s="21">
        <f>MAX(L26-L27-L28+$G$15,0)</f>
        <v>0</v>
      </c>
      <c r="M29" s="21">
        <f>MAX(M26-M27-M28+$G$15,0)</f>
        <v>0</v>
      </c>
      <c r="N29" s="21">
        <f>MAX(N26-N27-N28+$G$15,0)</f>
        <v>0</v>
      </c>
      <c r="O29" s="21">
        <f>MAX(O26-O27-O28+$G$15,0)</f>
        <v>0</v>
      </c>
      <c r="P29" s="21">
        <f>MAX(P26-P27-P28+$G$15,0)</f>
        <v>0</v>
      </c>
      <c r="Q29" s="21">
        <f>MAX(Q26-Q27-Q28+$G$15,0)</f>
        <v>0</v>
      </c>
      <c r="R29" s="21">
        <f>MAX(R26-R27-R28+$G$15,0)</f>
        <v>0</v>
      </c>
      <c r="S29" s="21">
        <f>MAX(S26-S27-S28+$G$15,0)</f>
        <v>0</v>
      </c>
      <c r="T29" s="21">
        <f>MAX(T26-T27-T28+$G$15,0)</f>
        <v>0</v>
      </c>
      <c r="U29" s="21">
        <f>MAX(U26-U27-U28+$G$15,0)</f>
        <v>0</v>
      </c>
      <c r="V29" s="21">
        <f>MAX(V26-V27-V28+$G$15,0)</f>
        <v>0</v>
      </c>
      <c r="W29" s="21">
        <f>MAX(W26-W27-W28+$G$15,0)</f>
        <v>0</v>
      </c>
      <c r="X29" s="21">
        <f>MAX(X26-X27-X28+$G$15,0)</f>
        <v>0</v>
      </c>
    </row>
    <row r="30" spans="1:24" ht="15">
      <c r="A30" s="30" t="s">
        <v>30</v>
      </c>
      <c r="B30" s="30"/>
      <c r="C30" s="18"/>
      <c r="D30" s="31">
        <f>IF(D29&gt;0,IF(ROUNDUP(D29/$I24,0)*$I24&gt;=$K24,ROUNDUP(D29/$I24,0),ROUNDUP($K24/$I24,0))*$I24,0)</f>
        <v>0</v>
      </c>
      <c r="E30" s="31">
        <f>IF(E29&gt;0,IF(ROUNDUP(E29/$I24,0)*$I24&gt;=$K24,ROUNDUP(E29/$I24,0),ROUNDUP($K24/$I24,0))*$I24,0)</f>
        <v>0</v>
      </c>
      <c r="F30" s="31">
        <f>IF(F29&gt;0,IF(ROUNDUP(F29/$I24,0)*$I24&gt;=$K24,ROUNDUP(F29/$I24,0),ROUNDUP($K24/$I24,0))*$I24,0)</f>
        <v>0</v>
      </c>
      <c r="G30" s="31">
        <f>IF(G29&gt;0,IF(ROUNDUP(G29/$I24,0)*$I24&gt;=$K24,ROUNDUP(G29/$I24,0),ROUNDUP($K24/$I24,0))*$I24,0)</f>
        <v>160</v>
      </c>
      <c r="H30" s="31">
        <f>IF(H29&gt;0,IF(ROUNDUP(H29/$I24,0)*$I24&gt;=$K24,ROUNDUP(H29/$I24,0),ROUNDUP($K24/$I24,0))*$I24,0)</f>
        <v>0</v>
      </c>
      <c r="I30" s="31">
        <f>IF(I29&gt;0,IF(ROUNDUP(I29/$I24,0)*$I24&gt;=$K24,ROUNDUP(I29/$I24,0),ROUNDUP($K24/$I24,0))*$I24,0)</f>
        <v>0</v>
      </c>
      <c r="J30" s="31">
        <f>IF(J29&gt;0,IF(ROUNDUP(J29/$I24,0)*$I24&gt;=$K24,ROUNDUP(J29/$I24,0),ROUNDUP($K24/$I24,0))*$I24,0)</f>
        <v>80</v>
      </c>
      <c r="K30" s="31">
        <f>IF(K29&gt;0,IF(ROUNDUP(K29/$I24,0)*$I24&gt;=$K24,ROUNDUP(K29/$I24,0),ROUNDUP($K24/$I24,0))*$I24,0)</f>
        <v>0</v>
      </c>
      <c r="L30" s="31">
        <f>IF(L29&gt;0,IF(ROUNDUP(L29/$I24,0)*$I24&gt;=$K24,ROUNDUP(L29/$I24,0),ROUNDUP($K24/$I24,0))*$I24,0)</f>
        <v>0</v>
      </c>
      <c r="M30" s="31">
        <f>IF(M29&gt;0,IF(ROUNDUP(M29/$I24,0)*$I24&gt;=$K24,ROUNDUP(M29/$I24,0),ROUNDUP($K24/$I24,0))*$I24,0)</f>
        <v>0</v>
      </c>
      <c r="N30" s="31">
        <f>IF(N29&gt;0,IF(ROUNDUP(N29/$I24,0)*$I24&gt;=$K24,ROUNDUP(N29/$I24,0),ROUNDUP($K24/$I24,0))*$I24,0)</f>
        <v>0</v>
      </c>
      <c r="O30" s="31">
        <f>IF(O29&gt;0,IF(ROUNDUP(O29/$I24,0)*$I24&gt;=$K24,ROUNDUP(O29/$I24,0),ROUNDUP($K24/$I24,0))*$I24,0)</f>
        <v>0</v>
      </c>
      <c r="P30" s="31">
        <f>IF(P29&gt;0,IF(ROUNDUP(P29/$I24,0)*$I24&gt;=$K24,ROUNDUP(P29/$I24,0),ROUNDUP($K24/$I24,0))*$I24,0)</f>
        <v>0</v>
      </c>
      <c r="Q30" s="31">
        <f>IF(Q29&gt;0,IF(ROUNDUP(Q29/$I24,0)*$I24&gt;=$K24,ROUNDUP(Q29/$I24,0),ROUNDUP($K24/$I24,0))*$I24,0)</f>
        <v>0</v>
      </c>
      <c r="R30" s="31">
        <f>IF(R29&gt;0,IF(ROUNDUP(R29/$I24,0)*$I24&gt;=$K24,ROUNDUP(R29/$I24,0),ROUNDUP($K24/$I24,0))*$I24,0)</f>
        <v>0</v>
      </c>
      <c r="S30" s="31">
        <f>IF(S29&gt;0,IF(ROUNDUP(S29/$I24,0)*$I24&gt;=$K24,ROUNDUP(S29/$I24,0),ROUNDUP($K24/$I24,0))*$I24,0)</f>
        <v>0</v>
      </c>
      <c r="T30" s="31">
        <f>IF(T29&gt;0,IF(ROUNDUP(T29/$I24,0)*$I24&gt;=$K24,ROUNDUP(T29/$I24,0),ROUNDUP($K24/$I24,0))*$I24,0)</f>
        <v>0</v>
      </c>
      <c r="U30" s="31">
        <f>IF(U29&gt;0,IF(ROUNDUP(U29/$I24,0)*$I24&gt;=$K24,ROUNDUP(U29/$I24,0),ROUNDUP($K24/$I24,0))*$I24,0)</f>
        <v>0</v>
      </c>
      <c r="V30" s="31">
        <f>IF(V29&gt;0,IF(ROUNDUP(V29/$I24,0)*$I24&gt;=$K24,ROUNDUP(V29/$I24,0),ROUNDUP($K24/$I24,0))*$I24,0)</f>
        <v>0</v>
      </c>
      <c r="W30" s="31">
        <f>IF(W29&gt;0,IF(ROUNDUP(W29/$I24,0)*$I24&gt;=$K24,ROUNDUP(W29/$I24,0),ROUNDUP($K24/$I24,0))*$I24,0)</f>
        <v>0</v>
      </c>
      <c r="X30" s="31">
        <f>IF(X29&gt;0,IF(ROUNDUP(X29/$I24,0)*$I24&gt;=$K24,ROUNDUP(X29/$I24,0),ROUNDUP($K24/$I24,0))*$I24,0)</f>
        <v>0</v>
      </c>
    </row>
    <row r="31" spans="1:24" ht="15.75" thickBot="1">
      <c r="A31" s="34" t="s">
        <v>31</v>
      </c>
      <c r="B31" s="34"/>
      <c r="C31" s="35"/>
      <c r="D31" s="33">
        <f>INDEX(D30:AE30,1,$E24+1)</f>
        <v>0</v>
      </c>
      <c r="E31" s="33">
        <f>INDEX(E30:AF30,1,$E24+1)</f>
        <v>160</v>
      </c>
      <c r="F31" s="33">
        <f>INDEX(F30:AG30,1,$E24+1)</f>
        <v>0</v>
      </c>
      <c r="G31" s="33">
        <f>INDEX(G30:AH30,1,$E24+1)</f>
        <v>0</v>
      </c>
      <c r="H31" s="33">
        <f>INDEX(H30:AI30,1,$E24+1)</f>
        <v>80</v>
      </c>
      <c r="I31" s="33">
        <f>INDEX(I30:AJ30,1,$E24+1)</f>
        <v>0</v>
      </c>
      <c r="J31" s="33">
        <f>INDEX(J30:AK30,1,$E24+1)</f>
        <v>0</v>
      </c>
      <c r="K31" s="33">
        <f>INDEX(K30:AL30,1,$E24+1)</f>
        <v>0</v>
      </c>
      <c r="L31" s="33">
        <f>INDEX(L30:AM30,1,$E24+1)</f>
        <v>0</v>
      </c>
      <c r="M31" s="33">
        <f>INDEX(M30:AN30,1,$E24+1)</f>
        <v>0</v>
      </c>
      <c r="N31" s="33">
        <f>INDEX(N30:AO30,1,$E24+1)</f>
        <v>0</v>
      </c>
      <c r="O31" s="33">
        <f>INDEX(O30:AP30,1,$E24+1)</f>
        <v>0</v>
      </c>
      <c r="P31" s="33">
        <f>INDEX(P30:AQ30,1,$E24+1)</f>
        <v>0</v>
      </c>
      <c r="Q31" s="33">
        <f>INDEX(Q30:AR30,1,$E24+1)</f>
        <v>0</v>
      </c>
      <c r="R31" s="33">
        <f>INDEX(R30:AS30,1,$E24+1)</f>
        <v>0</v>
      </c>
      <c r="S31" s="33">
        <f>INDEX(S30:AT30,1,$E24+1)</f>
        <v>0</v>
      </c>
      <c r="T31" s="33">
        <f>INDEX(T30:AU30,1,$E24+1)</f>
        <v>0</v>
      </c>
      <c r="U31" s="33">
        <f>INDEX(U30:AV30,1,$E24+1)</f>
        <v>0</v>
      </c>
      <c r="V31" s="33">
        <f>INDEX(V30:AW30,1,$E24+1)</f>
        <v>0</v>
      </c>
      <c r="W31" s="33">
        <f>INDEX(W30:AX30,1,$E24+1)</f>
        <v>0</v>
      </c>
      <c r="X31" s="33">
        <f>INDEX(X30:AY30,1,$E24+1)</f>
        <v>0</v>
      </c>
    </row>
    <row r="33" spans="1:24" ht="15">
      <c r="A33" s="10" t="s">
        <v>2</v>
      </c>
      <c r="B33" s="13"/>
      <c r="C33" s="14"/>
      <c r="D33" s="15" t="s">
        <v>23</v>
      </c>
      <c r="E33" s="16">
        <v>1</v>
      </c>
      <c r="F33" s="15" t="s">
        <v>24</v>
      </c>
      <c r="G33" s="16">
        <v>0</v>
      </c>
      <c r="H33" s="15" t="s">
        <v>25</v>
      </c>
      <c r="I33" s="16">
        <v>10</v>
      </c>
      <c r="J33" s="15" t="s">
        <v>26</v>
      </c>
      <c r="K33" s="25">
        <v>5</v>
      </c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5">
      <c r="A34" s="27" t="s">
        <v>22</v>
      </c>
      <c r="B34" s="27"/>
      <c r="C34" s="28">
        <v>0</v>
      </c>
      <c r="D34" s="28">
        <v>1</v>
      </c>
      <c r="E34" s="28">
        <v>2</v>
      </c>
      <c r="F34" s="28">
        <v>3</v>
      </c>
      <c r="G34" s="28">
        <v>4</v>
      </c>
      <c r="H34" s="28">
        <v>5</v>
      </c>
      <c r="I34" s="28">
        <v>6</v>
      </c>
      <c r="J34" s="28">
        <v>7</v>
      </c>
      <c r="K34" s="28">
        <v>8</v>
      </c>
      <c r="L34" s="29">
        <v>9</v>
      </c>
      <c r="M34" s="29">
        <v>10</v>
      </c>
      <c r="N34" s="29">
        <v>11</v>
      </c>
      <c r="O34" s="29">
        <v>12</v>
      </c>
      <c r="P34" s="29">
        <v>13</v>
      </c>
      <c r="Q34" s="29">
        <v>14</v>
      </c>
      <c r="R34" s="29">
        <v>15</v>
      </c>
      <c r="S34" s="29">
        <v>16</v>
      </c>
      <c r="T34" s="29">
        <v>17</v>
      </c>
      <c r="U34" s="29">
        <v>18</v>
      </c>
      <c r="V34" s="29">
        <v>19</v>
      </c>
      <c r="W34" s="29">
        <v>20</v>
      </c>
      <c r="X34" s="29">
        <v>21</v>
      </c>
    </row>
    <row r="35" spans="1:24" ht="15">
      <c r="A35" s="17" t="s">
        <v>21</v>
      </c>
      <c r="B35" s="17"/>
      <c r="C35" s="18"/>
      <c r="D35" s="26">
        <f>D22*$D$8</f>
        <v>0</v>
      </c>
      <c r="E35" s="26">
        <f aca="true" t="shared" si="8" ref="E35:X35">E22*$D$8</f>
        <v>0</v>
      </c>
      <c r="F35" s="26">
        <f t="shared" si="8"/>
        <v>0</v>
      </c>
      <c r="G35" s="26">
        <f t="shared" si="8"/>
        <v>240</v>
      </c>
      <c r="H35" s="26">
        <f t="shared" si="8"/>
        <v>0</v>
      </c>
      <c r="I35" s="26">
        <f t="shared" si="8"/>
        <v>0</v>
      </c>
      <c r="J35" s="26">
        <f t="shared" si="8"/>
        <v>240</v>
      </c>
      <c r="K35" s="26">
        <f t="shared" si="8"/>
        <v>0</v>
      </c>
      <c r="L35" s="26">
        <f t="shared" si="8"/>
        <v>0</v>
      </c>
      <c r="M35" s="26">
        <f t="shared" si="8"/>
        <v>0</v>
      </c>
      <c r="N35" s="26">
        <f t="shared" si="8"/>
        <v>0</v>
      </c>
      <c r="O35" s="26">
        <f t="shared" si="8"/>
        <v>0</v>
      </c>
      <c r="P35" s="26">
        <f t="shared" si="8"/>
        <v>0</v>
      </c>
      <c r="Q35" s="26">
        <f t="shared" si="8"/>
        <v>0</v>
      </c>
      <c r="R35" s="26">
        <f t="shared" si="8"/>
        <v>0</v>
      </c>
      <c r="S35" s="26">
        <f t="shared" si="8"/>
        <v>0</v>
      </c>
      <c r="T35" s="26">
        <f t="shared" si="8"/>
        <v>0</v>
      </c>
      <c r="U35" s="26">
        <f t="shared" si="8"/>
        <v>0</v>
      </c>
      <c r="V35" s="26">
        <f t="shared" si="8"/>
        <v>0</v>
      </c>
      <c r="W35" s="26">
        <f t="shared" si="8"/>
        <v>0</v>
      </c>
      <c r="X35" s="26">
        <f t="shared" si="8"/>
        <v>0</v>
      </c>
    </row>
    <row r="36" spans="1:24" ht="15">
      <c r="A36" s="17" t="s">
        <v>27</v>
      </c>
      <c r="B36" s="17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">
      <c r="A37" s="17" t="s">
        <v>28</v>
      </c>
      <c r="B37" s="17"/>
      <c r="C37" s="19">
        <v>0</v>
      </c>
      <c r="D37" s="21">
        <f>C36+C37+C39-C35</f>
        <v>0</v>
      </c>
      <c r="E37" s="21">
        <f>D36+D37+D39-D35</f>
        <v>0</v>
      </c>
      <c r="F37" s="21">
        <f>E36+E37+E39-E35</f>
        <v>0</v>
      </c>
      <c r="G37" s="21">
        <f aca="true" t="shared" si="9" ref="G37:X37">F36+F37+F39-F35</f>
        <v>0</v>
      </c>
      <c r="H37" s="21">
        <f t="shared" si="9"/>
        <v>0</v>
      </c>
      <c r="I37" s="21">
        <f t="shared" si="9"/>
        <v>0</v>
      </c>
      <c r="J37" s="21">
        <f t="shared" si="9"/>
        <v>0</v>
      </c>
      <c r="K37" s="21">
        <f t="shared" si="9"/>
        <v>0</v>
      </c>
      <c r="L37" s="21">
        <f t="shared" si="9"/>
        <v>0</v>
      </c>
      <c r="M37" s="21">
        <f t="shared" si="9"/>
        <v>0</v>
      </c>
      <c r="N37" s="21">
        <f t="shared" si="9"/>
        <v>0</v>
      </c>
      <c r="O37" s="21">
        <f t="shared" si="9"/>
        <v>0</v>
      </c>
      <c r="P37" s="21">
        <f t="shared" si="9"/>
        <v>0</v>
      </c>
      <c r="Q37" s="21">
        <f t="shared" si="9"/>
        <v>0</v>
      </c>
      <c r="R37" s="21">
        <f t="shared" si="9"/>
        <v>0</v>
      </c>
      <c r="S37" s="21">
        <f t="shared" si="9"/>
        <v>0</v>
      </c>
      <c r="T37" s="21">
        <f t="shared" si="9"/>
        <v>0</v>
      </c>
      <c r="U37" s="21">
        <f t="shared" si="9"/>
        <v>0</v>
      </c>
      <c r="V37" s="21">
        <f t="shared" si="9"/>
        <v>0</v>
      </c>
      <c r="W37" s="21">
        <f t="shared" si="9"/>
        <v>0</v>
      </c>
      <c r="X37" s="21">
        <f t="shared" si="9"/>
        <v>0</v>
      </c>
    </row>
    <row r="38" spans="1:24" ht="15">
      <c r="A38" s="17" t="s">
        <v>29</v>
      </c>
      <c r="B38" s="17"/>
      <c r="C38" s="18"/>
      <c r="D38" s="21">
        <f>MAX(D35-D36-D37+$G$15,0)</f>
        <v>0</v>
      </c>
      <c r="E38" s="21">
        <f>MAX(E35-E36-E37+$G$15,0)</f>
        <v>0</v>
      </c>
      <c r="F38" s="21">
        <f>MAX(F35-F36-F37+$G$15,0)</f>
        <v>0</v>
      </c>
      <c r="G38" s="21">
        <f>MAX(G35-G36-G37+$G$15,0)</f>
        <v>240</v>
      </c>
      <c r="H38" s="21">
        <f>MAX(H35-H36-H37+$G$15,0)</f>
        <v>0</v>
      </c>
      <c r="I38" s="21">
        <f>MAX(I35-I36-I37+$G$15,0)</f>
        <v>0</v>
      </c>
      <c r="J38" s="21">
        <f>MAX(J35-J36-J37+$G$15,0)</f>
        <v>240</v>
      </c>
      <c r="K38" s="21">
        <f>MAX(K35-K36-K37+$G$15,0)</f>
        <v>0</v>
      </c>
      <c r="L38" s="21">
        <f>MAX(L35-L36-L37+$G$15,0)</f>
        <v>0</v>
      </c>
      <c r="M38" s="21">
        <f>MAX(M35-M36-M37+$G$15,0)</f>
        <v>0</v>
      </c>
      <c r="N38" s="21">
        <f>MAX(N35-N36-N37+$G$15,0)</f>
        <v>0</v>
      </c>
      <c r="O38" s="21">
        <f>MAX(O35-O36-O37+$G$15,0)</f>
        <v>0</v>
      </c>
      <c r="P38" s="21">
        <f>MAX(P35-P36-P37+$G$15,0)</f>
        <v>0</v>
      </c>
      <c r="Q38" s="21">
        <f>MAX(Q35-Q36-Q37+$G$15,0)</f>
        <v>0</v>
      </c>
      <c r="R38" s="21">
        <f>MAX(R35-R36-R37+$G$15,0)</f>
        <v>0</v>
      </c>
      <c r="S38" s="21">
        <f>MAX(S35-S36-S37+$G$15,0)</f>
        <v>0</v>
      </c>
      <c r="T38" s="21">
        <f>MAX(T35-T36-T37+$G$15,0)</f>
        <v>0</v>
      </c>
      <c r="U38" s="21">
        <f>MAX(U35-U36-U37+$G$15,0)</f>
        <v>0</v>
      </c>
      <c r="V38" s="21">
        <f>MAX(V35-V36-V37+$G$15,0)</f>
        <v>0</v>
      </c>
      <c r="W38" s="21">
        <f>MAX(W35-W36-W37+$G$15,0)</f>
        <v>0</v>
      </c>
      <c r="X38" s="21">
        <f>MAX(X35-X36-X37+$G$15,0)</f>
        <v>0</v>
      </c>
    </row>
    <row r="39" spans="1:24" ht="15">
      <c r="A39" s="30" t="s">
        <v>30</v>
      </c>
      <c r="B39" s="30"/>
      <c r="C39" s="18"/>
      <c r="D39" s="31">
        <f>IF(D38&gt;0,IF(ROUNDUP(D38/$I33,0)*$I33&gt;=$K33,ROUNDUP(D38/$I33,0),ROUNDUP($K33/$I33,0))*$I33,0)</f>
        <v>0</v>
      </c>
      <c r="E39" s="31">
        <f>IF(E38&gt;0,IF(ROUNDUP(E38/$I33,0)*$I33&gt;=$K33,ROUNDUP(E38/$I33,0),ROUNDUP($K33/$I33,0))*$I33,0)</f>
        <v>0</v>
      </c>
      <c r="F39" s="31">
        <f>IF(F38&gt;0,IF(ROUNDUP(F38/$I33,0)*$I33&gt;=$K33,ROUNDUP(F38/$I33,0),ROUNDUP($K33/$I33,0))*$I33,0)</f>
        <v>0</v>
      </c>
      <c r="G39" s="31">
        <f>IF(G38&gt;0,IF(ROUNDUP(G38/$I33,0)*$I33&gt;=$K33,ROUNDUP(G38/$I33,0),ROUNDUP($K33/$I33,0))*$I33,0)</f>
        <v>240</v>
      </c>
      <c r="H39" s="31">
        <f>IF(H38&gt;0,IF(ROUNDUP(H38/$I33,0)*$I33&gt;=$K33,ROUNDUP(H38/$I33,0),ROUNDUP($K33/$I33,0))*$I33,0)</f>
        <v>0</v>
      </c>
      <c r="I39" s="31">
        <f>IF(I38&gt;0,IF(ROUNDUP(I38/$I33,0)*$I33&gt;=$K33,ROUNDUP(I38/$I33,0),ROUNDUP($K33/$I33,0))*$I33,0)</f>
        <v>0</v>
      </c>
      <c r="J39" s="31">
        <f>IF(J38&gt;0,IF(ROUNDUP(J38/$I33,0)*$I33&gt;=$K33,ROUNDUP(J38/$I33,0),ROUNDUP($K33/$I33,0))*$I33,0)</f>
        <v>240</v>
      </c>
      <c r="K39" s="31">
        <f>IF(K38&gt;0,IF(ROUNDUP(K38/$I33,0)*$I33&gt;=$K33,ROUNDUP(K38/$I33,0),ROUNDUP($K33/$I33,0))*$I33,0)</f>
        <v>0</v>
      </c>
      <c r="L39" s="31">
        <f>IF(L38&gt;0,IF(ROUNDUP(L38/$I33,0)*$I33&gt;=$K33,ROUNDUP(L38/$I33,0),ROUNDUP($K33/$I33,0))*$I33,0)</f>
        <v>0</v>
      </c>
      <c r="M39" s="31">
        <f>IF(M38&gt;0,IF(ROUNDUP(M38/$I33,0)*$I33&gt;=$K33,ROUNDUP(M38/$I33,0),ROUNDUP($K33/$I33,0))*$I33,0)</f>
        <v>0</v>
      </c>
      <c r="N39" s="31">
        <f>IF(N38&gt;0,IF(ROUNDUP(N38/$I33,0)*$I33&gt;=$K33,ROUNDUP(N38/$I33,0),ROUNDUP($K33/$I33,0))*$I33,0)</f>
        <v>0</v>
      </c>
      <c r="O39" s="31">
        <f>IF(O38&gt;0,IF(ROUNDUP(O38/$I33,0)*$I33&gt;=$K33,ROUNDUP(O38/$I33,0),ROUNDUP($K33/$I33,0))*$I33,0)</f>
        <v>0</v>
      </c>
      <c r="P39" s="31">
        <f>IF(P38&gt;0,IF(ROUNDUP(P38/$I33,0)*$I33&gt;=$K33,ROUNDUP(P38/$I33,0),ROUNDUP($K33/$I33,0))*$I33,0)</f>
        <v>0</v>
      </c>
      <c r="Q39" s="31">
        <f>IF(Q38&gt;0,IF(ROUNDUP(Q38/$I33,0)*$I33&gt;=$K33,ROUNDUP(Q38/$I33,0),ROUNDUP($K33/$I33,0))*$I33,0)</f>
        <v>0</v>
      </c>
      <c r="R39" s="31">
        <f>IF(R38&gt;0,IF(ROUNDUP(R38/$I33,0)*$I33&gt;=$K33,ROUNDUP(R38/$I33,0),ROUNDUP($K33/$I33,0))*$I33,0)</f>
        <v>0</v>
      </c>
      <c r="S39" s="31">
        <f>IF(S38&gt;0,IF(ROUNDUP(S38/$I33,0)*$I33&gt;=$K33,ROUNDUP(S38/$I33,0),ROUNDUP($K33/$I33,0))*$I33,0)</f>
        <v>0</v>
      </c>
      <c r="T39" s="31">
        <f>IF(T38&gt;0,IF(ROUNDUP(T38/$I33,0)*$I33&gt;=$K33,ROUNDUP(T38/$I33,0),ROUNDUP($K33/$I33,0))*$I33,0)</f>
        <v>0</v>
      </c>
      <c r="U39" s="31">
        <f>IF(U38&gt;0,IF(ROUNDUP(U38/$I33,0)*$I33&gt;=$K33,ROUNDUP(U38/$I33,0),ROUNDUP($K33/$I33,0))*$I33,0)</f>
        <v>0</v>
      </c>
      <c r="V39" s="31">
        <f>IF(V38&gt;0,IF(ROUNDUP(V38/$I33,0)*$I33&gt;=$K33,ROUNDUP(V38/$I33,0),ROUNDUP($K33/$I33,0))*$I33,0)</f>
        <v>0</v>
      </c>
      <c r="W39" s="31">
        <f>IF(W38&gt;0,IF(ROUNDUP(W38/$I33,0)*$I33&gt;=$K33,ROUNDUP(W38/$I33,0),ROUNDUP($K33/$I33,0))*$I33,0)</f>
        <v>0</v>
      </c>
      <c r="X39" s="31">
        <f>IF(X38&gt;0,IF(ROUNDUP(X38/$I33,0)*$I33&gt;=$K33,ROUNDUP(X38/$I33,0),ROUNDUP($K33/$I33,0))*$I33,0)</f>
        <v>0</v>
      </c>
    </row>
    <row r="40" spans="1:24" ht="15.75" thickBot="1">
      <c r="A40" s="34" t="s">
        <v>31</v>
      </c>
      <c r="B40" s="34"/>
      <c r="C40" s="35"/>
      <c r="D40" s="33">
        <f>INDEX(D39:AE39,1,$E33+1)</f>
        <v>0</v>
      </c>
      <c r="E40" s="33">
        <f>INDEX(E39:AF39,1,$E33+1)</f>
        <v>0</v>
      </c>
      <c r="F40" s="33">
        <f>INDEX(F39:AG39,1,$E33+1)</f>
        <v>240</v>
      </c>
      <c r="G40" s="33">
        <f>INDEX(G39:AH39,1,$E33+1)</f>
        <v>0</v>
      </c>
      <c r="H40" s="33">
        <f>INDEX(H39:AI39,1,$E33+1)</f>
        <v>0</v>
      </c>
      <c r="I40" s="33">
        <f>INDEX(I39:AJ39,1,$E33+1)</f>
        <v>240</v>
      </c>
      <c r="J40" s="33">
        <f>INDEX(J39:AK39,1,$E33+1)</f>
        <v>0</v>
      </c>
      <c r="K40" s="33">
        <f>INDEX(K39:AL39,1,$E33+1)</f>
        <v>0</v>
      </c>
      <c r="L40" s="33">
        <f>INDEX(L39:AM39,1,$E33+1)</f>
        <v>0</v>
      </c>
      <c r="M40" s="33">
        <f>INDEX(M39:AN39,1,$E33+1)</f>
        <v>0</v>
      </c>
      <c r="N40" s="33">
        <f>INDEX(N39:AO39,1,$E33+1)</f>
        <v>0</v>
      </c>
      <c r="O40" s="33">
        <f>INDEX(O39:AP39,1,$E33+1)</f>
        <v>0</v>
      </c>
      <c r="P40" s="33">
        <f>INDEX(P39:AQ39,1,$E33+1)</f>
        <v>0</v>
      </c>
      <c r="Q40" s="33">
        <f>INDEX(Q39:AR39,1,$E33+1)</f>
        <v>0</v>
      </c>
      <c r="R40" s="33">
        <f>INDEX(R39:AS39,1,$E33+1)</f>
        <v>0</v>
      </c>
      <c r="S40" s="33">
        <f>INDEX(S39:AT39,1,$E33+1)</f>
        <v>0</v>
      </c>
      <c r="T40" s="33">
        <f>INDEX(T39:AU39,1,$E33+1)</f>
        <v>0</v>
      </c>
      <c r="U40" s="33">
        <f>INDEX(U39:AV39,1,$E33+1)</f>
        <v>0</v>
      </c>
      <c r="V40" s="33">
        <f>INDEX(V39:AW39,1,$E33+1)</f>
        <v>0</v>
      </c>
      <c r="W40" s="33">
        <f>INDEX(W39:AX39,1,$E33+1)</f>
        <v>0</v>
      </c>
      <c r="X40" s="33">
        <f>INDEX(X39:AY39,1,$E33+1)</f>
        <v>0</v>
      </c>
    </row>
    <row r="42" spans="1:24" ht="15">
      <c r="A42" s="10" t="s">
        <v>4</v>
      </c>
      <c r="B42" s="13"/>
      <c r="C42" s="14"/>
      <c r="D42" s="15" t="s">
        <v>23</v>
      </c>
      <c r="E42" s="16">
        <v>2</v>
      </c>
      <c r="F42" s="15" t="s">
        <v>24</v>
      </c>
      <c r="G42" s="16">
        <v>0</v>
      </c>
      <c r="H42" s="15" t="s">
        <v>25</v>
      </c>
      <c r="I42" s="16">
        <v>10</v>
      </c>
      <c r="J42" s="15" t="s">
        <v>26</v>
      </c>
      <c r="K42" s="25">
        <v>5</v>
      </c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</row>
    <row r="43" spans="1:24" ht="15">
      <c r="A43" s="27" t="s">
        <v>22</v>
      </c>
      <c r="B43" s="27"/>
      <c r="C43" s="28">
        <v>0</v>
      </c>
      <c r="D43" s="28">
        <v>1</v>
      </c>
      <c r="E43" s="28">
        <v>2</v>
      </c>
      <c r="F43" s="28">
        <v>3</v>
      </c>
      <c r="G43" s="28">
        <v>4</v>
      </c>
      <c r="H43" s="28">
        <v>5</v>
      </c>
      <c r="I43" s="28">
        <v>6</v>
      </c>
      <c r="J43" s="28">
        <v>7</v>
      </c>
      <c r="K43" s="28">
        <v>8</v>
      </c>
      <c r="L43" s="29">
        <v>9</v>
      </c>
      <c r="M43" s="29">
        <v>10</v>
      </c>
      <c r="N43" s="29">
        <v>11</v>
      </c>
      <c r="O43" s="29">
        <v>12</v>
      </c>
      <c r="P43" s="29">
        <v>13</v>
      </c>
      <c r="Q43" s="29">
        <v>14</v>
      </c>
      <c r="R43" s="29">
        <v>15</v>
      </c>
      <c r="S43" s="29">
        <v>16</v>
      </c>
      <c r="T43" s="29">
        <v>17</v>
      </c>
      <c r="U43" s="29">
        <v>18</v>
      </c>
      <c r="V43" s="29">
        <v>19</v>
      </c>
      <c r="W43" s="29">
        <v>20</v>
      </c>
      <c r="X43" s="29">
        <v>21</v>
      </c>
    </row>
    <row r="44" spans="1:24" ht="15">
      <c r="A44" s="17" t="s">
        <v>21</v>
      </c>
      <c r="B44" s="17"/>
      <c r="C44" s="18"/>
      <c r="D44" s="26">
        <f>D31*$D$7+D40*$D$9</f>
        <v>0</v>
      </c>
      <c r="E44" s="26">
        <f aca="true" t="shared" si="10" ref="E44:W44">E31*$D$7+E40*$D$9</f>
        <v>320</v>
      </c>
      <c r="F44" s="26">
        <f t="shared" si="10"/>
        <v>480</v>
      </c>
      <c r="G44" s="26">
        <f t="shared" si="10"/>
        <v>0</v>
      </c>
      <c r="H44" s="26">
        <f t="shared" si="10"/>
        <v>160</v>
      </c>
      <c r="I44" s="26">
        <f t="shared" si="10"/>
        <v>480</v>
      </c>
      <c r="J44" s="26">
        <f t="shared" si="10"/>
        <v>0</v>
      </c>
      <c r="K44" s="26">
        <f t="shared" si="10"/>
        <v>0</v>
      </c>
      <c r="L44" s="26">
        <f t="shared" si="10"/>
        <v>0</v>
      </c>
      <c r="M44" s="26">
        <f t="shared" si="10"/>
        <v>0</v>
      </c>
      <c r="N44" s="26">
        <f t="shared" si="10"/>
        <v>0</v>
      </c>
      <c r="O44" s="26">
        <f t="shared" si="10"/>
        <v>0</v>
      </c>
      <c r="P44" s="26">
        <f t="shared" si="10"/>
        <v>0</v>
      </c>
      <c r="Q44" s="26">
        <f t="shared" si="10"/>
        <v>0</v>
      </c>
      <c r="R44" s="26">
        <f t="shared" si="10"/>
        <v>0</v>
      </c>
      <c r="S44" s="26">
        <f t="shared" si="10"/>
        <v>0</v>
      </c>
      <c r="T44" s="26">
        <f t="shared" si="10"/>
        <v>0</v>
      </c>
      <c r="U44" s="26">
        <f t="shared" si="10"/>
        <v>0</v>
      </c>
      <c r="V44" s="26">
        <f t="shared" si="10"/>
        <v>0</v>
      </c>
      <c r="W44" s="26">
        <f t="shared" si="10"/>
        <v>0</v>
      </c>
      <c r="X44" s="26">
        <f>X31*$D$7+X40*$D$9</f>
        <v>0</v>
      </c>
    </row>
    <row r="45" spans="1:24" ht="15">
      <c r="A45" s="17" t="s">
        <v>27</v>
      </c>
      <c r="B45" s="17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">
      <c r="A46" s="17" t="s">
        <v>28</v>
      </c>
      <c r="B46" s="17"/>
      <c r="C46" s="19">
        <v>0</v>
      </c>
      <c r="D46" s="21">
        <f>C45+C46+C48-C44</f>
        <v>0</v>
      </c>
      <c r="E46" s="21">
        <f>D45+D46+D48-D44</f>
        <v>0</v>
      </c>
      <c r="F46" s="21">
        <f>E45+E46+E48-E44</f>
        <v>0</v>
      </c>
      <c r="G46" s="21">
        <f aca="true" t="shared" si="11" ref="G46:X46">F45+F46+F48-F44</f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  <c r="M46" s="21">
        <f t="shared" si="11"/>
        <v>0</v>
      </c>
      <c r="N46" s="21">
        <f t="shared" si="11"/>
        <v>0</v>
      </c>
      <c r="O46" s="21">
        <f t="shared" si="11"/>
        <v>0</v>
      </c>
      <c r="P46" s="21">
        <f t="shared" si="11"/>
        <v>0</v>
      </c>
      <c r="Q46" s="21">
        <f t="shared" si="11"/>
        <v>0</v>
      </c>
      <c r="R46" s="21">
        <f t="shared" si="11"/>
        <v>0</v>
      </c>
      <c r="S46" s="21">
        <f t="shared" si="11"/>
        <v>0</v>
      </c>
      <c r="T46" s="21">
        <f t="shared" si="11"/>
        <v>0</v>
      </c>
      <c r="U46" s="21">
        <f t="shared" si="11"/>
        <v>0</v>
      </c>
      <c r="V46" s="21">
        <f t="shared" si="11"/>
        <v>0</v>
      </c>
      <c r="W46" s="21">
        <f t="shared" si="11"/>
        <v>0</v>
      </c>
      <c r="X46" s="21">
        <f t="shared" si="11"/>
        <v>0</v>
      </c>
    </row>
    <row r="47" spans="1:24" ht="15">
      <c r="A47" s="17" t="s">
        <v>29</v>
      </c>
      <c r="B47" s="17"/>
      <c r="C47" s="18"/>
      <c r="D47" s="21">
        <f>MAX(D44-D45-D46+$G$15,0)</f>
        <v>0</v>
      </c>
      <c r="E47" s="21">
        <f>MAX(E44-E45-E46+$G$15,0)</f>
        <v>320</v>
      </c>
      <c r="F47" s="21">
        <f>MAX(F44-F45-F46+$G$15,0)</f>
        <v>480</v>
      </c>
      <c r="G47" s="21">
        <f>MAX(G44-G45-G46+$G$15,0)</f>
        <v>0</v>
      </c>
      <c r="H47" s="21">
        <f>MAX(H44-H45-H46+$G$15,0)</f>
        <v>160</v>
      </c>
      <c r="I47" s="21">
        <f>MAX(I44-I45-I46+$G$15,0)</f>
        <v>480</v>
      </c>
      <c r="J47" s="21">
        <f>MAX(J44-J45-J46+$G$15,0)</f>
        <v>0</v>
      </c>
      <c r="K47" s="21">
        <f>MAX(K44-K45-K46+$G$15,0)</f>
        <v>0</v>
      </c>
      <c r="L47" s="21">
        <f>MAX(L44-L45-L46+$G$15,0)</f>
        <v>0</v>
      </c>
      <c r="M47" s="21">
        <f>MAX(M44-M45-M46+$G$15,0)</f>
        <v>0</v>
      </c>
      <c r="N47" s="21">
        <f>MAX(N44-N45-N46+$G$15,0)</f>
        <v>0</v>
      </c>
      <c r="O47" s="21">
        <f>MAX(O44-O45-O46+$G$15,0)</f>
        <v>0</v>
      </c>
      <c r="P47" s="21">
        <f>MAX(P44-P45-P46+$G$15,0)</f>
        <v>0</v>
      </c>
      <c r="Q47" s="21">
        <f>MAX(Q44-Q45-Q46+$G$15,0)</f>
        <v>0</v>
      </c>
      <c r="R47" s="21">
        <f>MAX(R44-R45-R46+$G$15,0)</f>
        <v>0</v>
      </c>
      <c r="S47" s="21">
        <f>MAX(S44-S45-S46+$G$15,0)</f>
        <v>0</v>
      </c>
      <c r="T47" s="21">
        <f>MAX(T44-T45-T46+$G$15,0)</f>
        <v>0</v>
      </c>
      <c r="U47" s="21">
        <f>MAX(U44-U45-U46+$G$15,0)</f>
        <v>0</v>
      </c>
      <c r="V47" s="21">
        <f>MAX(V44-V45-V46+$G$15,0)</f>
        <v>0</v>
      </c>
      <c r="W47" s="21">
        <f>MAX(W44-W45-W46+$G$15,0)</f>
        <v>0</v>
      </c>
      <c r="X47" s="21">
        <f>MAX(X44-X45-X46+$G$15,0)</f>
        <v>0</v>
      </c>
    </row>
    <row r="48" spans="1:24" ht="15">
      <c r="A48" s="30" t="s">
        <v>30</v>
      </c>
      <c r="B48" s="30"/>
      <c r="C48" s="18"/>
      <c r="D48" s="31">
        <f>IF(D47&gt;0,IF(ROUNDUP(D47/$I42,0)*$I42&gt;=$K42,ROUNDUP(D47/$I42,0),ROUNDUP($K42/$I42,0))*$I42,0)</f>
        <v>0</v>
      </c>
      <c r="E48" s="31">
        <f>IF(E47&gt;0,IF(ROUNDUP(E47/$I42,0)*$I42&gt;=$K42,ROUNDUP(E47/$I42,0),ROUNDUP($K42/$I42,0))*$I42,0)</f>
        <v>320</v>
      </c>
      <c r="F48" s="31">
        <f>IF(F47&gt;0,IF(ROUNDUP(F47/$I42,0)*$I42&gt;=$K42,ROUNDUP(F47/$I42,0),ROUNDUP($K42/$I42,0))*$I42,0)</f>
        <v>480</v>
      </c>
      <c r="G48" s="31">
        <f>IF(G47&gt;0,IF(ROUNDUP(G47/$I42,0)*$I42&gt;=$K42,ROUNDUP(G47/$I42,0),ROUNDUP($K42/$I42,0))*$I42,0)</f>
        <v>0</v>
      </c>
      <c r="H48" s="31">
        <f>IF(H47&gt;0,IF(ROUNDUP(H47/$I42,0)*$I42&gt;=$K42,ROUNDUP(H47/$I42,0),ROUNDUP($K42/$I42,0))*$I42,0)</f>
        <v>160</v>
      </c>
      <c r="I48" s="31">
        <f>IF(I47&gt;0,IF(ROUNDUP(I47/$I42,0)*$I42&gt;=$K42,ROUNDUP(I47/$I42,0),ROUNDUP($K42/$I42,0))*$I42,0)</f>
        <v>480</v>
      </c>
      <c r="J48" s="31">
        <f>IF(J47&gt;0,IF(ROUNDUP(J47/$I42,0)*$I42&gt;=$K42,ROUNDUP(J47/$I42,0),ROUNDUP($K42/$I42,0))*$I42,0)</f>
        <v>0</v>
      </c>
      <c r="K48" s="31">
        <f>IF(K47&gt;0,IF(ROUNDUP(K47/$I42,0)*$I42&gt;=$K42,ROUNDUP(K47/$I42,0),ROUNDUP($K42/$I42,0))*$I42,0)</f>
        <v>0</v>
      </c>
      <c r="L48" s="31">
        <f>IF(L47&gt;0,IF(ROUNDUP(L47/$I42,0)*$I42&gt;=$K42,ROUNDUP(L47/$I42,0),ROUNDUP($K42/$I42,0))*$I42,0)</f>
        <v>0</v>
      </c>
      <c r="M48" s="31">
        <f>IF(M47&gt;0,IF(ROUNDUP(M47/$I42,0)*$I42&gt;=$K42,ROUNDUP(M47/$I42,0),ROUNDUP($K42/$I42,0))*$I42,0)</f>
        <v>0</v>
      </c>
      <c r="N48" s="31">
        <f>IF(N47&gt;0,IF(ROUNDUP(N47/$I42,0)*$I42&gt;=$K42,ROUNDUP(N47/$I42,0),ROUNDUP($K42/$I42,0))*$I42,0)</f>
        <v>0</v>
      </c>
      <c r="O48" s="31">
        <f>IF(O47&gt;0,IF(ROUNDUP(O47/$I42,0)*$I42&gt;=$K42,ROUNDUP(O47/$I42,0),ROUNDUP($K42/$I42,0))*$I42,0)</f>
        <v>0</v>
      </c>
      <c r="P48" s="31">
        <f>IF(P47&gt;0,IF(ROUNDUP(P47/$I42,0)*$I42&gt;=$K42,ROUNDUP(P47/$I42,0),ROUNDUP($K42/$I42,0))*$I42,0)</f>
        <v>0</v>
      </c>
      <c r="Q48" s="31">
        <f>IF(Q47&gt;0,IF(ROUNDUP(Q47/$I42,0)*$I42&gt;=$K42,ROUNDUP(Q47/$I42,0),ROUNDUP($K42/$I42,0))*$I42,0)</f>
        <v>0</v>
      </c>
      <c r="R48" s="31">
        <f>IF(R47&gt;0,IF(ROUNDUP(R47/$I42,0)*$I42&gt;=$K42,ROUNDUP(R47/$I42,0),ROUNDUP($K42/$I42,0))*$I42,0)</f>
        <v>0</v>
      </c>
      <c r="S48" s="31">
        <f>IF(S47&gt;0,IF(ROUNDUP(S47/$I42,0)*$I42&gt;=$K42,ROUNDUP(S47/$I42,0),ROUNDUP($K42/$I42,0))*$I42,0)</f>
        <v>0</v>
      </c>
      <c r="T48" s="31">
        <f>IF(T47&gt;0,IF(ROUNDUP(T47/$I42,0)*$I42&gt;=$K42,ROUNDUP(T47/$I42,0),ROUNDUP($K42/$I42,0))*$I42,0)</f>
        <v>0</v>
      </c>
      <c r="U48" s="31">
        <f>IF(U47&gt;0,IF(ROUNDUP(U47/$I42,0)*$I42&gt;=$K42,ROUNDUP(U47/$I42,0),ROUNDUP($K42/$I42,0))*$I42,0)</f>
        <v>0</v>
      </c>
      <c r="V48" s="31">
        <f>IF(V47&gt;0,IF(ROUNDUP(V47/$I42,0)*$I42&gt;=$K42,ROUNDUP(V47/$I42,0),ROUNDUP($K42/$I42,0))*$I42,0)</f>
        <v>0</v>
      </c>
      <c r="W48" s="31">
        <f>IF(W47&gt;0,IF(ROUNDUP(W47/$I42,0)*$I42&gt;=$K42,ROUNDUP(W47/$I42,0),ROUNDUP($K42/$I42,0))*$I42,0)</f>
        <v>0</v>
      </c>
      <c r="X48" s="31">
        <f>IF(X47&gt;0,IF(ROUNDUP(X47/$I42,0)*$I42&gt;=$K42,ROUNDUP(X47/$I42,0),ROUNDUP($K42/$I42,0))*$I42,0)</f>
        <v>0</v>
      </c>
    </row>
    <row r="49" spans="1:24" ht="15.75" thickBot="1">
      <c r="A49" s="34" t="s">
        <v>31</v>
      </c>
      <c r="B49" s="34"/>
      <c r="C49" s="35"/>
      <c r="D49" s="33">
        <f>INDEX(D48:AE48,1,$E42+1)</f>
        <v>480</v>
      </c>
      <c r="E49" s="33">
        <f>INDEX(E48:AF48,1,$E42+1)</f>
        <v>0</v>
      </c>
      <c r="F49" s="33">
        <f>INDEX(F48:AG48,1,$E42+1)</f>
        <v>160</v>
      </c>
      <c r="G49" s="33">
        <f>INDEX(G48:AH48,1,$E42+1)</f>
        <v>480</v>
      </c>
      <c r="H49" s="33">
        <f>INDEX(H48:AI48,1,$E42+1)</f>
        <v>0</v>
      </c>
      <c r="I49" s="33">
        <f>INDEX(I48:AJ48,1,$E42+1)</f>
        <v>0</v>
      </c>
      <c r="J49" s="33">
        <f>INDEX(J48:AK48,1,$E42+1)</f>
        <v>0</v>
      </c>
      <c r="K49" s="33">
        <f>INDEX(K48:AL48,1,$E42+1)</f>
        <v>0</v>
      </c>
      <c r="L49" s="33">
        <f>INDEX(L48:AM48,1,$E42+1)</f>
        <v>0</v>
      </c>
      <c r="M49" s="33">
        <f>INDEX(M48:AN48,1,$E42+1)</f>
        <v>0</v>
      </c>
      <c r="N49" s="33">
        <f>INDEX(N48:AO48,1,$E42+1)</f>
        <v>0</v>
      </c>
      <c r="O49" s="33">
        <f>INDEX(O48:AP48,1,$E42+1)</f>
        <v>0</v>
      </c>
      <c r="P49" s="33">
        <f>INDEX(P48:AQ48,1,$E42+1)</f>
        <v>0</v>
      </c>
      <c r="Q49" s="33">
        <f>INDEX(Q48:AR48,1,$E42+1)</f>
        <v>0</v>
      </c>
      <c r="R49" s="33">
        <f>INDEX(R48:AS48,1,$E42+1)</f>
        <v>0</v>
      </c>
      <c r="S49" s="33">
        <f>INDEX(S48:AT48,1,$E42+1)</f>
        <v>0</v>
      </c>
      <c r="T49" s="33">
        <f>INDEX(T48:AU48,1,$E42+1)</f>
        <v>0</v>
      </c>
      <c r="U49" s="33">
        <f>INDEX(U48:AV48,1,$E42+1)</f>
        <v>0</v>
      </c>
      <c r="V49" s="33">
        <f>INDEX(V48:AW48,1,$E42+1)</f>
        <v>0</v>
      </c>
      <c r="W49" s="33">
        <f>INDEX(W48:AX48,1,$E42+1)</f>
        <v>0</v>
      </c>
      <c r="X49" s="33">
        <f>INDEX(X48:AY48,1,$E42+1)</f>
        <v>0</v>
      </c>
    </row>
    <row r="51" spans="1:24" ht="15">
      <c r="A51" s="10" t="s">
        <v>5</v>
      </c>
      <c r="B51" s="13"/>
      <c r="C51" s="14"/>
      <c r="D51" s="15" t="s">
        <v>23</v>
      </c>
      <c r="E51" s="16">
        <v>3</v>
      </c>
      <c r="F51" s="15" t="s">
        <v>24</v>
      </c>
      <c r="G51" s="16">
        <v>0</v>
      </c>
      <c r="H51" s="15" t="s">
        <v>25</v>
      </c>
      <c r="I51" s="16">
        <v>100</v>
      </c>
      <c r="J51" s="15" t="s">
        <v>26</v>
      </c>
      <c r="K51" s="25">
        <v>5</v>
      </c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</row>
    <row r="52" spans="1:24" ht="15">
      <c r="A52" s="27" t="s">
        <v>22</v>
      </c>
      <c r="B52" s="27"/>
      <c r="C52" s="28">
        <v>0</v>
      </c>
      <c r="D52" s="28">
        <v>1</v>
      </c>
      <c r="E52" s="28">
        <v>2</v>
      </c>
      <c r="F52" s="28">
        <v>3</v>
      </c>
      <c r="G52" s="28">
        <v>4</v>
      </c>
      <c r="H52" s="28">
        <v>5</v>
      </c>
      <c r="I52" s="28">
        <v>6</v>
      </c>
      <c r="J52" s="28">
        <v>7</v>
      </c>
      <c r="K52" s="28">
        <v>8</v>
      </c>
      <c r="L52" s="29">
        <v>9</v>
      </c>
      <c r="M52" s="29">
        <v>10</v>
      </c>
      <c r="N52" s="29">
        <v>11</v>
      </c>
      <c r="O52" s="29">
        <v>12</v>
      </c>
      <c r="P52" s="29">
        <v>13</v>
      </c>
      <c r="Q52" s="29">
        <v>14</v>
      </c>
      <c r="R52" s="29">
        <v>15</v>
      </c>
      <c r="S52" s="29">
        <v>16</v>
      </c>
      <c r="T52" s="29">
        <v>17</v>
      </c>
      <c r="U52" s="29">
        <v>18</v>
      </c>
      <c r="V52" s="29">
        <v>19</v>
      </c>
      <c r="W52" s="29">
        <v>20</v>
      </c>
      <c r="X52" s="29">
        <v>21</v>
      </c>
    </row>
    <row r="53" spans="1:24" ht="15">
      <c r="A53" s="17" t="s">
        <v>21</v>
      </c>
      <c r="B53" s="17"/>
      <c r="C53" s="18"/>
      <c r="D53" s="26">
        <f>D40*$D$10</f>
        <v>0</v>
      </c>
      <c r="E53" s="26">
        <f aca="true" t="shared" si="12" ref="E53:X53">E40*$D$10</f>
        <v>0</v>
      </c>
      <c r="F53" s="26">
        <f t="shared" si="12"/>
        <v>480</v>
      </c>
      <c r="G53" s="26">
        <f t="shared" si="12"/>
        <v>0</v>
      </c>
      <c r="H53" s="26">
        <f t="shared" si="12"/>
        <v>0</v>
      </c>
      <c r="I53" s="26">
        <f t="shared" si="12"/>
        <v>480</v>
      </c>
      <c r="J53" s="26">
        <f t="shared" si="12"/>
        <v>0</v>
      </c>
      <c r="K53" s="26">
        <f t="shared" si="12"/>
        <v>0</v>
      </c>
      <c r="L53" s="26">
        <f t="shared" si="12"/>
        <v>0</v>
      </c>
      <c r="M53" s="26">
        <f t="shared" si="12"/>
        <v>0</v>
      </c>
      <c r="N53" s="26">
        <f t="shared" si="12"/>
        <v>0</v>
      </c>
      <c r="O53" s="26">
        <f t="shared" si="12"/>
        <v>0</v>
      </c>
      <c r="P53" s="26">
        <f t="shared" si="12"/>
        <v>0</v>
      </c>
      <c r="Q53" s="26">
        <f t="shared" si="12"/>
        <v>0</v>
      </c>
      <c r="R53" s="26">
        <f t="shared" si="12"/>
        <v>0</v>
      </c>
      <c r="S53" s="26">
        <f t="shared" si="12"/>
        <v>0</v>
      </c>
      <c r="T53" s="26">
        <f t="shared" si="12"/>
        <v>0</v>
      </c>
      <c r="U53" s="26">
        <f t="shared" si="12"/>
        <v>0</v>
      </c>
      <c r="V53" s="26">
        <f t="shared" si="12"/>
        <v>0</v>
      </c>
      <c r="W53" s="26">
        <f t="shared" si="12"/>
        <v>0</v>
      </c>
      <c r="X53" s="26">
        <f t="shared" si="12"/>
        <v>0</v>
      </c>
    </row>
    <row r="54" spans="1:24" ht="15">
      <c r="A54" s="17" t="s">
        <v>27</v>
      </c>
      <c r="B54" s="17"/>
      <c r="C54" s="1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">
      <c r="A55" s="17" t="s">
        <v>28</v>
      </c>
      <c r="B55" s="17"/>
      <c r="C55" s="19">
        <v>10</v>
      </c>
      <c r="D55" s="21">
        <f>C54+C55+C57-C53</f>
        <v>10</v>
      </c>
      <c r="E55" s="21">
        <f>D54+D55+D57-D53</f>
        <v>10</v>
      </c>
      <c r="F55" s="21">
        <f>E54+E55+E57-E53</f>
        <v>10</v>
      </c>
      <c r="G55" s="21">
        <f aca="true" t="shared" si="13" ref="G55:X55">F54+F55+F57-F53</f>
        <v>30</v>
      </c>
      <c r="H55" s="21">
        <f t="shared" si="13"/>
        <v>30</v>
      </c>
      <c r="I55" s="21">
        <f t="shared" si="13"/>
        <v>30</v>
      </c>
      <c r="J55" s="21">
        <f t="shared" si="13"/>
        <v>50</v>
      </c>
      <c r="K55" s="21">
        <f t="shared" si="13"/>
        <v>50</v>
      </c>
      <c r="L55" s="21">
        <f t="shared" si="13"/>
        <v>50</v>
      </c>
      <c r="M55" s="21">
        <f t="shared" si="13"/>
        <v>50</v>
      </c>
      <c r="N55" s="21">
        <f t="shared" si="13"/>
        <v>50</v>
      </c>
      <c r="O55" s="21">
        <f t="shared" si="13"/>
        <v>50</v>
      </c>
      <c r="P55" s="21">
        <f t="shared" si="13"/>
        <v>50</v>
      </c>
      <c r="Q55" s="21">
        <f t="shared" si="13"/>
        <v>50</v>
      </c>
      <c r="R55" s="21">
        <f t="shared" si="13"/>
        <v>50</v>
      </c>
      <c r="S55" s="21">
        <f t="shared" si="13"/>
        <v>50</v>
      </c>
      <c r="T55" s="21">
        <f t="shared" si="13"/>
        <v>50</v>
      </c>
      <c r="U55" s="21">
        <f t="shared" si="13"/>
        <v>50</v>
      </c>
      <c r="V55" s="21">
        <f t="shared" si="13"/>
        <v>50</v>
      </c>
      <c r="W55" s="21">
        <f t="shared" si="13"/>
        <v>50</v>
      </c>
      <c r="X55" s="21">
        <f t="shared" si="13"/>
        <v>50</v>
      </c>
    </row>
    <row r="56" spans="1:24" ht="15">
      <c r="A56" s="17" t="s">
        <v>29</v>
      </c>
      <c r="B56" s="17"/>
      <c r="C56" s="18"/>
      <c r="D56" s="21">
        <f>MAX(D53-D54-D55+$G$15,0)</f>
        <v>0</v>
      </c>
      <c r="E56" s="21">
        <f>MAX(E53-E54-E55+$G$15,0)</f>
        <v>0</v>
      </c>
      <c r="F56" s="21">
        <f>MAX(F53-F54-F55+$G$15,0)</f>
        <v>470</v>
      </c>
      <c r="G56" s="21">
        <f>MAX(G53-G54-G55+$G$15,0)</f>
        <v>0</v>
      </c>
      <c r="H56" s="21">
        <f>MAX(H53-H54-H55+$G$15,0)</f>
        <v>0</v>
      </c>
      <c r="I56" s="21">
        <f>MAX(I53-I54-I55+$G$15,0)</f>
        <v>450</v>
      </c>
      <c r="J56" s="21">
        <f>MAX(J53-J54-J55+$G$15,0)</f>
        <v>0</v>
      </c>
      <c r="K56" s="21">
        <f>MAX(K53-K54-K55+$G$15,0)</f>
        <v>0</v>
      </c>
      <c r="L56" s="21">
        <f>MAX(L53-L54-L55+$G$15,0)</f>
        <v>0</v>
      </c>
      <c r="M56" s="21">
        <f>MAX(M53-M54-M55+$G$15,0)</f>
        <v>0</v>
      </c>
      <c r="N56" s="21">
        <f>MAX(N53-N54-N55+$G$15,0)</f>
        <v>0</v>
      </c>
      <c r="O56" s="21">
        <f>MAX(O53-O54-O55+$G$15,0)</f>
        <v>0</v>
      </c>
      <c r="P56" s="21">
        <f>MAX(P53-P54-P55+$G$15,0)</f>
        <v>0</v>
      </c>
      <c r="Q56" s="21">
        <f>MAX(Q53-Q54-Q55+$G$15,0)</f>
        <v>0</v>
      </c>
      <c r="R56" s="21">
        <f>MAX(R53-R54-R55+$G$15,0)</f>
        <v>0</v>
      </c>
      <c r="S56" s="21">
        <f>MAX(S53-S54-S55+$G$15,0)</f>
        <v>0</v>
      </c>
      <c r="T56" s="21">
        <f>MAX(T53-T54-T55+$G$15,0)</f>
        <v>0</v>
      </c>
      <c r="U56" s="21">
        <f>MAX(U53-U54-U55+$G$15,0)</f>
        <v>0</v>
      </c>
      <c r="V56" s="21">
        <f>MAX(V53-V54-V55+$G$15,0)</f>
        <v>0</v>
      </c>
      <c r="W56" s="21">
        <f>MAX(W53-W54-W55+$G$15,0)</f>
        <v>0</v>
      </c>
      <c r="X56" s="21">
        <f>MAX(X53-X54-X55+$G$15,0)</f>
        <v>0</v>
      </c>
    </row>
    <row r="57" spans="1:24" ht="15">
      <c r="A57" s="30" t="s">
        <v>30</v>
      </c>
      <c r="B57" s="30"/>
      <c r="C57" s="18"/>
      <c r="D57" s="31">
        <f>IF(D56&gt;0,IF(ROUNDUP(D56/$I51,0)*$I51&gt;=$K51,ROUNDUP(D56/$I51,0),ROUNDUP($K51/$I51,0))*$I51,0)</f>
        <v>0</v>
      </c>
      <c r="E57" s="31">
        <f>IF(E56&gt;0,IF(ROUNDUP(E56/$I51,0)*$I51&gt;=$K51,ROUNDUP(E56/$I51,0),ROUNDUP($K51/$I51,0))*$I51,0)</f>
        <v>0</v>
      </c>
      <c r="F57" s="31">
        <f>IF(F56&gt;0,IF(ROUNDUP(F56/$I51,0)*$I51&gt;=$K51,ROUNDUP(F56/$I51,0),ROUNDUP($K51/$I51,0))*$I51,0)</f>
        <v>500</v>
      </c>
      <c r="G57" s="31">
        <f>IF(G56&gt;0,IF(ROUNDUP(G56/$I51,0)*$I51&gt;=$K51,ROUNDUP(G56/$I51,0),ROUNDUP($K51/$I51,0))*$I51,0)</f>
        <v>0</v>
      </c>
      <c r="H57" s="31">
        <f>IF(H56&gt;0,IF(ROUNDUP(H56/$I51,0)*$I51&gt;=$K51,ROUNDUP(H56/$I51,0),ROUNDUP($K51/$I51,0))*$I51,0)</f>
        <v>0</v>
      </c>
      <c r="I57" s="31">
        <f>IF(I56&gt;0,IF(ROUNDUP(I56/$I51,0)*$I51&gt;=$K51,ROUNDUP(I56/$I51,0),ROUNDUP($K51/$I51,0))*$I51,0)</f>
        <v>500</v>
      </c>
      <c r="J57" s="31">
        <f>IF(J56&gt;0,IF(ROUNDUP(J56/$I51,0)*$I51&gt;=$K51,ROUNDUP(J56/$I51,0),ROUNDUP($K51/$I51,0))*$I51,0)</f>
        <v>0</v>
      </c>
      <c r="K57" s="31">
        <f>IF(K56&gt;0,IF(ROUNDUP(K56/$I51,0)*$I51&gt;=$K51,ROUNDUP(K56/$I51,0),ROUNDUP($K51/$I51,0))*$I51,0)</f>
        <v>0</v>
      </c>
      <c r="L57" s="31">
        <f>IF(L56&gt;0,IF(ROUNDUP(L56/$I51,0)*$I51&gt;=$K51,ROUNDUP(L56/$I51,0),ROUNDUP($K51/$I51,0))*$I51,0)</f>
        <v>0</v>
      </c>
      <c r="M57" s="31">
        <f>IF(M56&gt;0,IF(ROUNDUP(M56/$I51,0)*$I51&gt;=$K51,ROUNDUP(M56/$I51,0),ROUNDUP($K51/$I51,0))*$I51,0)</f>
        <v>0</v>
      </c>
      <c r="N57" s="31">
        <f>IF(N56&gt;0,IF(ROUNDUP(N56/$I51,0)*$I51&gt;=$K51,ROUNDUP(N56/$I51,0),ROUNDUP($K51/$I51,0))*$I51,0)</f>
        <v>0</v>
      </c>
      <c r="O57" s="31">
        <f>IF(O56&gt;0,IF(ROUNDUP(O56/$I51,0)*$I51&gt;=$K51,ROUNDUP(O56/$I51,0),ROUNDUP($K51/$I51,0))*$I51,0)</f>
        <v>0</v>
      </c>
      <c r="P57" s="31">
        <f>IF(P56&gt;0,IF(ROUNDUP(P56/$I51,0)*$I51&gt;=$K51,ROUNDUP(P56/$I51,0),ROUNDUP($K51/$I51,0))*$I51,0)</f>
        <v>0</v>
      </c>
      <c r="Q57" s="31">
        <f>IF(Q56&gt;0,IF(ROUNDUP(Q56/$I51,0)*$I51&gt;=$K51,ROUNDUP(Q56/$I51,0),ROUNDUP($K51/$I51,0))*$I51,0)</f>
        <v>0</v>
      </c>
      <c r="R57" s="31">
        <f>IF(R56&gt;0,IF(ROUNDUP(R56/$I51,0)*$I51&gt;=$K51,ROUNDUP(R56/$I51,0),ROUNDUP($K51/$I51,0))*$I51,0)</f>
        <v>0</v>
      </c>
      <c r="S57" s="31">
        <f>IF(S56&gt;0,IF(ROUNDUP(S56/$I51,0)*$I51&gt;=$K51,ROUNDUP(S56/$I51,0),ROUNDUP($K51/$I51,0))*$I51,0)</f>
        <v>0</v>
      </c>
      <c r="T57" s="31">
        <f>IF(T56&gt;0,IF(ROUNDUP(T56/$I51,0)*$I51&gt;=$K51,ROUNDUP(T56/$I51,0),ROUNDUP($K51/$I51,0))*$I51,0)</f>
        <v>0</v>
      </c>
      <c r="U57" s="31">
        <f>IF(U56&gt;0,IF(ROUNDUP(U56/$I51,0)*$I51&gt;=$K51,ROUNDUP(U56/$I51,0),ROUNDUP($K51/$I51,0))*$I51,0)</f>
        <v>0</v>
      </c>
      <c r="V57" s="31">
        <f>IF(V56&gt;0,IF(ROUNDUP(V56/$I51,0)*$I51&gt;=$K51,ROUNDUP(V56/$I51,0),ROUNDUP($K51/$I51,0))*$I51,0)</f>
        <v>0</v>
      </c>
      <c r="W57" s="31">
        <f>IF(W56&gt;0,IF(ROUNDUP(W56/$I51,0)*$I51&gt;=$K51,ROUNDUP(W56/$I51,0),ROUNDUP($K51/$I51,0))*$I51,0)</f>
        <v>0</v>
      </c>
      <c r="X57" s="31">
        <f>IF(X56&gt;0,IF(ROUNDUP(X56/$I51,0)*$I51&gt;=$K51,ROUNDUP(X56/$I51,0),ROUNDUP($K51/$I51,0))*$I51,0)</f>
        <v>0</v>
      </c>
    </row>
    <row r="58" spans="1:24" ht="15.75" thickBot="1">
      <c r="A58" s="34" t="s">
        <v>31</v>
      </c>
      <c r="B58" s="34"/>
      <c r="C58" s="35"/>
      <c r="D58" s="33">
        <f>INDEX(D57:AE57,1,$E51+1)</f>
        <v>0</v>
      </c>
      <c r="E58" s="33">
        <f>INDEX(E57:AF57,1,$E51+1)</f>
        <v>0</v>
      </c>
      <c r="F58" s="33">
        <f>INDEX(F57:AG57,1,$E51+1)</f>
        <v>500</v>
      </c>
      <c r="G58" s="33">
        <f>INDEX(G57:AH57,1,$E51+1)</f>
        <v>0</v>
      </c>
      <c r="H58" s="33">
        <f>INDEX(H57:AI57,1,$E51+1)</f>
        <v>0</v>
      </c>
      <c r="I58" s="33">
        <f>INDEX(I57:AJ57,1,$E51+1)</f>
        <v>0</v>
      </c>
      <c r="J58" s="33">
        <f>INDEX(J57:AK57,1,$E51+1)</f>
        <v>0</v>
      </c>
      <c r="K58" s="33">
        <f>INDEX(K57:AL57,1,$E51+1)</f>
        <v>0</v>
      </c>
      <c r="L58" s="33">
        <f>INDEX(L57:AM57,1,$E51+1)</f>
        <v>0</v>
      </c>
      <c r="M58" s="33">
        <f>INDEX(M57:AN57,1,$E51+1)</f>
        <v>0</v>
      </c>
      <c r="N58" s="33">
        <f>INDEX(N57:AO57,1,$E51+1)</f>
        <v>0</v>
      </c>
      <c r="O58" s="33">
        <f>INDEX(O57:AP57,1,$E51+1)</f>
        <v>0</v>
      </c>
      <c r="P58" s="33">
        <f>INDEX(P57:AQ57,1,$E51+1)</f>
        <v>0</v>
      </c>
      <c r="Q58" s="33">
        <f>INDEX(Q57:AR57,1,$E51+1)</f>
        <v>0</v>
      </c>
      <c r="R58" s="33">
        <f>INDEX(R57:AS57,1,$E51+1)</f>
        <v>0</v>
      </c>
      <c r="S58" s="33">
        <f>INDEX(S57:AT57,1,$E51+1)</f>
        <v>0</v>
      </c>
      <c r="T58" s="33">
        <f>INDEX(T57:AU57,1,$E51+1)</f>
        <v>0</v>
      </c>
      <c r="U58" s="33">
        <f>INDEX(U57:AV57,1,$E51+1)</f>
        <v>0</v>
      </c>
      <c r="V58" s="33">
        <f>INDEX(V57:AW57,1,$E51+1)</f>
        <v>0</v>
      </c>
      <c r="W58" s="33">
        <f>INDEX(W57:AX57,1,$E51+1)</f>
        <v>0</v>
      </c>
      <c r="X58" s="33">
        <f>INDEX(X57:AY57,1,$E51+1)</f>
        <v>0</v>
      </c>
    </row>
    <row r="60" spans="1:24" ht="15">
      <c r="A60" s="10" t="s">
        <v>3</v>
      </c>
      <c r="B60" s="13"/>
      <c r="C60" s="14"/>
      <c r="D60" s="15" t="s">
        <v>23</v>
      </c>
      <c r="E60" s="16">
        <v>1</v>
      </c>
      <c r="F60" s="15" t="s">
        <v>24</v>
      </c>
      <c r="G60" s="16">
        <v>0</v>
      </c>
      <c r="H60" s="15" t="s">
        <v>25</v>
      </c>
      <c r="I60" s="16">
        <v>1</v>
      </c>
      <c r="J60" s="15" t="s">
        <v>26</v>
      </c>
      <c r="K60" s="25">
        <v>5</v>
      </c>
      <c r="L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/>
    </row>
    <row r="61" spans="1:24" ht="15">
      <c r="A61" s="27" t="s">
        <v>22</v>
      </c>
      <c r="B61" s="27"/>
      <c r="C61" s="28">
        <v>0</v>
      </c>
      <c r="D61" s="28">
        <v>1</v>
      </c>
      <c r="E61" s="28">
        <v>2</v>
      </c>
      <c r="F61" s="28">
        <v>3</v>
      </c>
      <c r="G61" s="28">
        <v>4</v>
      </c>
      <c r="H61" s="28">
        <v>5</v>
      </c>
      <c r="I61" s="28">
        <v>6</v>
      </c>
      <c r="J61" s="28">
        <v>7</v>
      </c>
      <c r="K61" s="28">
        <v>8</v>
      </c>
      <c r="L61" s="29">
        <v>9</v>
      </c>
      <c r="M61" s="29">
        <v>10</v>
      </c>
      <c r="N61" s="29">
        <v>11</v>
      </c>
      <c r="O61" s="29">
        <v>12</v>
      </c>
      <c r="P61" s="29">
        <v>13</v>
      </c>
      <c r="Q61" s="29">
        <v>14</v>
      </c>
      <c r="R61" s="29">
        <v>15</v>
      </c>
      <c r="S61" s="29">
        <v>16</v>
      </c>
      <c r="T61" s="29">
        <v>17</v>
      </c>
      <c r="U61" s="29">
        <v>18</v>
      </c>
      <c r="V61" s="29">
        <v>19</v>
      </c>
      <c r="W61" s="29">
        <v>20</v>
      </c>
      <c r="X61" s="29">
        <v>21</v>
      </c>
    </row>
    <row r="62" spans="1:24" ht="15">
      <c r="A62" s="17" t="s">
        <v>21</v>
      </c>
      <c r="B62" s="17"/>
      <c r="C62" s="18"/>
      <c r="D62" s="26">
        <f>D31*$D$6+D58*$D$12</f>
        <v>0</v>
      </c>
      <c r="E62" s="26">
        <f aca="true" t="shared" si="14" ref="E62:X62">E31*$D$6+E58*$D$12</f>
        <v>320</v>
      </c>
      <c r="F62" s="26">
        <f t="shared" si="14"/>
        <v>1000</v>
      </c>
      <c r="G62" s="26">
        <f t="shared" si="14"/>
        <v>0</v>
      </c>
      <c r="H62" s="26">
        <f t="shared" si="14"/>
        <v>160</v>
      </c>
      <c r="I62" s="26">
        <f t="shared" si="14"/>
        <v>0</v>
      </c>
      <c r="J62" s="26">
        <f t="shared" si="14"/>
        <v>0</v>
      </c>
      <c r="K62" s="26">
        <f t="shared" si="14"/>
        <v>0</v>
      </c>
      <c r="L62" s="26">
        <f t="shared" si="14"/>
        <v>0</v>
      </c>
      <c r="M62" s="26">
        <f t="shared" si="14"/>
        <v>0</v>
      </c>
      <c r="N62" s="26">
        <f t="shared" si="14"/>
        <v>0</v>
      </c>
      <c r="O62" s="26">
        <f t="shared" si="14"/>
        <v>0</v>
      </c>
      <c r="P62" s="26">
        <f t="shared" si="14"/>
        <v>0</v>
      </c>
      <c r="Q62" s="26">
        <f t="shared" si="14"/>
        <v>0</v>
      </c>
      <c r="R62" s="26">
        <f t="shared" si="14"/>
        <v>0</v>
      </c>
      <c r="S62" s="26">
        <f t="shared" si="14"/>
        <v>0</v>
      </c>
      <c r="T62" s="26">
        <f t="shared" si="14"/>
        <v>0</v>
      </c>
      <c r="U62" s="26">
        <f t="shared" si="14"/>
        <v>0</v>
      </c>
      <c r="V62" s="26">
        <f t="shared" si="14"/>
        <v>0</v>
      </c>
      <c r="W62" s="26">
        <f t="shared" si="14"/>
        <v>0</v>
      </c>
      <c r="X62" s="26">
        <f t="shared" si="14"/>
        <v>0</v>
      </c>
    </row>
    <row r="63" spans="1:24" ht="15">
      <c r="A63" s="17" t="s">
        <v>27</v>
      </c>
      <c r="B63" s="17"/>
      <c r="C63" s="1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">
      <c r="A64" s="17" t="s">
        <v>28</v>
      </c>
      <c r="B64" s="17"/>
      <c r="C64" s="19">
        <v>10</v>
      </c>
      <c r="D64" s="21">
        <f>C63+C64+C66-C62</f>
        <v>10</v>
      </c>
      <c r="E64" s="21">
        <f>D63+D64+D66-D62</f>
        <v>10</v>
      </c>
      <c r="F64" s="21">
        <f>E63+E64+E66-E62</f>
        <v>0</v>
      </c>
      <c r="G64" s="21">
        <f aca="true" t="shared" si="15" ref="G64:X64">F63+F64+F66-F62</f>
        <v>0</v>
      </c>
      <c r="H64" s="21">
        <f t="shared" si="15"/>
        <v>0</v>
      </c>
      <c r="I64" s="21">
        <f t="shared" si="15"/>
        <v>0</v>
      </c>
      <c r="J64" s="21">
        <f t="shared" si="15"/>
        <v>0</v>
      </c>
      <c r="K64" s="21">
        <f t="shared" si="15"/>
        <v>0</v>
      </c>
      <c r="L64" s="21">
        <f t="shared" si="15"/>
        <v>0</v>
      </c>
      <c r="M64" s="21">
        <f t="shared" si="15"/>
        <v>0</v>
      </c>
      <c r="N64" s="21">
        <f t="shared" si="15"/>
        <v>0</v>
      </c>
      <c r="O64" s="21">
        <f t="shared" si="15"/>
        <v>0</v>
      </c>
      <c r="P64" s="21">
        <f t="shared" si="15"/>
        <v>0</v>
      </c>
      <c r="Q64" s="21">
        <f t="shared" si="15"/>
        <v>0</v>
      </c>
      <c r="R64" s="21">
        <f t="shared" si="15"/>
        <v>0</v>
      </c>
      <c r="S64" s="21">
        <f t="shared" si="15"/>
        <v>0</v>
      </c>
      <c r="T64" s="21">
        <f t="shared" si="15"/>
        <v>0</v>
      </c>
      <c r="U64" s="21">
        <f t="shared" si="15"/>
        <v>0</v>
      </c>
      <c r="V64" s="21">
        <f t="shared" si="15"/>
        <v>0</v>
      </c>
      <c r="W64" s="21">
        <f t="shared" si="15"/>
        <v>0</v>
      </c>
      <c r="X64" s="21">
        <f t="shared" si="15"/>
        <v>0</v>
      </c>
    </row>
    <row r="65" spans="1:24" ht="15">
      <c r="A65" s="17" t="s">
        <v>29</v>
      </c>
      <c r="B65" s="17"/>
      <c r="C65" s="18"/>
      <c r="D65" s="21">
        <f>MAX(D62-D63-D64+$G$15,0)</f>
        <v>0</v>
      </c>
      <c r="E65" s="21">
        <f>MAX(E62-E63-E64+$G$15,0)</f>
        <v>310</v>
      </c>
      <c r="F65" s="21">
        <f>MAX(F62-F63-F64+$G$15,0)</f>
        <v>1000</v>
      </c>
      <c r="G65" s="21">
        <f>MAX(G62-G63-G64+$G$15,0)</f>
        <v>0</v>
      </c>
      <c r="H65" s="21">
        <f>MAX(H62-H63-H64+$G$15,0)</f>
        <v>160</v>
      </c>
      <c r="I65" s="21">
        <f>MAX(I62-I63-I64+$G$15,0)</f>
        <v>0</v>
      </c>
      <c r="J65" s="21">
        <f>MAX(J62-J63-J64+$G$15,0)</f>
        <v>0</v>
      </c>
      <c r="K65" s="21">
        <f>MAX(K62-K63-K64+$G$15,0)</f>
        <v>0</v>
      </c>
      <c r="L65" s="21">
        <f>MAX(L62-L63-L64+$G$15,0)</f>
        <v>0</v>
      </c>
      <c r="M65" s="21">
        <f>MAX(M62-M63-M64+$G$15,0)</f>
        <v>0</v>
      </c>
      <c r="N65" s="21">
        <f>MAX(N62-N63-N64+$G$15,0)</f>
        <v>0</v>
      </c>
      <c r="O65" s="21">
        <f>MAX(O62-O63-O64+$G$15,0)</f>
        <v>0</v>
      </c>
      <c r="P65" s="21">
        <f>MAX(P62-P63-P64+$G$15,0)</f>
        <v>0</v>
      </c>
      <c r="Q65" s="21">
        <f>MAX(Q62-Q63-Q64+$G$15,0)</f>
        <v>0</v>
      </c>
      <c r="R65" s="21">
        <f>MAX(R62-R63-R64+$G$15,0)</f>
        <v>0</v>
      </c>
      <c r="S65" s="21">
        <f>MAX(S62-S63-S64+$G$15,0)</f>
        <v>0</v>
      </c>
      <c r="T65" s="21">
        <f>MAX(T62-T63-T64+$G$15,0)</f>
        <v>0</v>
      </c>
      <c r="U65" s="21">
        <f>MAX(U62-U63-U64+$G$15,0)</f>
        <v>0</v>
      </c>
      <c r="V65" s="21">
        <f>MAX(V62-V63-V64+$G$15,0)</f>
        <v>0</v>
      </c>
      <c r="W65" s="21">
        <f>MAX(W62-W63-W64+$G$15,0)</f>
        <v>0</v>
      </c>
      <c r="X65" s="21">
        <f>MAX(X62-X63-X64+$G$15,0)</f>
        <v>0</v>
      </c>
    </row>
    <row r="66" spans="1:24" ht="15">
      <c r="A66" s="30" t="s">
        <v>30</v>
      </c>
      <c r="B66" s="30"/>
      <c r="C66" s="18"/>
      <c r="D66" s="31">
        <f>IF(D65&gt;0,IF(ROUNDUP(D65/$I60,0)*$I60&gt;=$K60,ROUNDUP(D65/$I60,0),ROUNDUP($K60/$I60,0))*$I60,0)</f>
        <v>0</v>
      </c>
      <c r="E66" s="31">
        <f>IF(E65&gt;0,IF(ROUNDUP(E65/$I60,0)*$I60&gt;=$K60,ROUNDUP(E65/$I60,0),ROUNDUP($K60/$I60,0))*$I60,0)</f>
        <v>310</v>
      </c>
      <c r="F66" s="31">
        <f>IF(F65&gt;0,IF(ROUNDUP(F65/$I60,0)*$I60&gt;=$K60,ROUNDUP(F65/$I60,0),ROUNDUP($K60/$I60,0))*$I60,0)</f>
        <v>1000</v>
      </c>
      <c r="G66" s="31">
        <f>IF(G65&gt;0,IF(ROUNDUP(G65/$I60,0)*$I60&gt;=$K60,ROUNDUP(G65/$I60,0),ROUNDUP($K60/$I60,0))*$I60,0)</f>
        <v>0</v>
      </c>
      <c r="H66" s="31">
        <f>IF(H65&gt;0,IF(ROUNDUP(H65/$I60,0)*$I60&gt;=$K60,ROUNDUP(H65/$I60,0),ROUNDUP($K60/$I60,0))*$I60,0)</f>
        <v>160</v>
      </c>
      <c r="I66" s="31">
        <f>IF(I65&gt;0,IF(ROUNDUP(I65/$I60,0)*$I60&gt;=$K60,ROUNDUP(I65/$I60,0),ROUNDUP($K60/$I60,0))*$I60,0)</f>
        <v>0</v>
      </c>
      <c r="J66" s="31">
        <f>IF(J65&gt;0,IF(ROUNDUP(J65/$I60,0)*$I60&gt;=$K60,ROUNDUP(J65/$I60,0),ROUNDUP($K60/$I60,0))*$I60,0)</f>
        <v>0</v>
      </c>
      <c r="K66" s="31">
        <f>IF(K65&gt;0,IF(ROUNDUP(K65/$I60,0)*$I60&gt;=$K60,ROUNDUP(K65/$I60,0),ROUNDUP($K60/$I60,0))*$I60,0)</f>
        <v>0</v>
      </c>
      <c r="L66" s="31">
        <f>IF(L65&gt;0,IF(ROUNDUP(L65/$I60,0)*$I60&gt;=$K60,ROUNDUP(L65/$I60,0),ROUNDUP($K60/$I60,0))*$I60,0)</f>
        <v>0</v>
      </c>
      <c r="M66" s="31">
        <f>IF(M65&gt;0,IF(ROUNDUP(M65/$I60,0)*$I60&gt;=$K60,ROUNDUP(M65/$I60,0),ROUNDUP($K60/$I60,0))*$I60,0)</f>
        <v>0</v>
      </c>
      <c r="N66" s="31">
        <f>IF(N65&gt;0,IF(ROUNDUP(N65/$I60,0)*$I60&gt;=$K60,ROUNDUP(N65/$I60,0),ROUNDUP($K60/$I60,0))*$I60,0)</f>
        <v>0</v>
      </c>
      <c r="O66" s="31">
        <f>IF(O65&gt;0,IF(ROUNDUP(O65/$I60,0)*$I60&gt;=$K60,ROUNDUP(O65/$I60,0),ROUNDUP($K60/$I60,0))*$I60,0)</f>
        <v>0</v>
      </c>
      <c r="P66" s="31">
        <f>IF(P65&gt;0,IF(ROUNDUP(P65/$I60,0)*$I60&gt;=$K60,ROUNDUP(P65/$I60,0),ROUNDUP($K60/$I60,0))*$I60,0)</f>
        <v>0</v>
      </c>
      <c r="Q66" s="31">
        <f>IF(Q65&gt;0,IF(ROUNDUP(Q65/$I60,0)*$I60&gt;=$K60,ROUNDUP(Q65/$I60,0),ROUNDUP($K60/$I60,0))*$I60,0)</f>
        <v>0</v>
      </c>
      <c r="R66" s="31">
        <f>IF(R65&gt;0,IF(ROUNDUP(R65/$I60,0)*$I60&gt;=$K60,ROUNDUP(R65/$I60,0),ROUNDUP($K60/$I60,0))*$I60,0)</f>
        <v>0</v>
      </c>
      <c r="S66" s="31">
        <f>IF(S65&gt;0,IF(ROUNDUP(S65/$I60,0)*$I60&gt;=$K60,ROUNDUP(S65/$I60,0),ROUNDUP($K60/$I60,0))*$I60,0)</f>
        <v>0</v>
      </c>
      <c r="T66" s="31">
        <f>IF(T65&gt;0,IF(ROUNDUP(T65/$I60,0)*$I60&gt;=$K60,ROUNDUP(T65/$I60,0),ROUNDUP($K60/$I60,0))*$I60,0)</f>
        <v>0</v>
      </c>
      <c r="U66" s="31">
        <f>IF(U65&gt;0,IF(ROUNDUP(U65/$I60,0)*$I60&gt;=$K60,ROUNDUP(U65/$I60,0),ROUNDUP($K60/$I60,0))*$I60,0)</f>
        <v>0</v>
      </c>
      <c r="V66" s="31">
        <f>IF(V65&gt;0,IF(ROUNDUP(V65/$I60,0)*$I60&gt;=$K60,ROUNDUP(V65/$I60,0),ROUNDUP($K60/$I60,0))*$I60,0)</f>
        <v>0</v>
      </c>
      <c r="W66" s="31">
        <f>IF(W65&gt;0,IF(ROUNDUP(W65/$I60,0)*$I60&gt;=$K60,ROUNDUP(W65/$I60,0),ROUNDUP($K60/$I60,0))*$I60,0)</f>
        <v>0</v>
      </c>
      <c r="X66" s="31">
        <f>IF(X65&gt;0,IF(ROUNDUP(X65/$I60,0)*$I60&gt;=$K60,ROUNDUP(X65/$I60,0),ROUNDUP($K60/$I60,0))*$I60,0)</f>
        <v>0</v>
      </c>
    </row>
    <row r="67" spans="1:24" ht="15.75" thickBot="1">
      <c r="A67" s="34" t="s">
        <v>31</v>
      </c>
      <c r="B67" s="34"/>
      <c r="C67" s="35"/>
      <c r="D67" s="33">
        <f>INDEX(D66:AE66,1,$E60+1)</f>
        <v>310</v>
      </c>
      <c r="E67" s="33">
        <f>INDEX(E66:AF66,1,$E60+1)</f>
        <v>1000</v>
      </c>
      <c r="F67" s="33">
        <f>INDEX(F66:AG66,1,$E60+1)</f>
        <v>0</v>
      </c>
      <c r="G67" s="33">
        <f>INDEX(G66:AH66,1,$E60+1)</f>
        <v>160</v>
      </c>
      <c r="H67" s="33">
        <f>INDEX(H66:AI66,1,$E60+1)</f>
        <v>0</v>
      </c>
      <c r="I67" s="33">
        <f>INDEX(I66:AJ66,1,$E60+1)</f>
        <v>0</v>
      </c>
      <c r="J67" s="33">
        <f>INDEX(J66:AK66,1,$E60+1)</f>
        <v>0</v>
      </c>
      <c r="K67" s="33">
        <f>INDEX(K66:AL66,1,$E60+1)</f>
        <v>0</v>
      </c>
      <c r="L67" s="33">
        <f>INDEX(L66:AM66,1,$E60+1)</f>
        <v>0</v>
      </c>
      <c r="M67" s="33">
        <f>INDEX(M66:AN66,1,$E60+1)</f>
        <v>0</v>
      </c>
      <c r="N67" s="33">
        <f>INDEX(N66:AO66,1,$E60+1)</f>
        <v>0</v>
      </c>
      <c r="O67" s="33">
        <f>INDEX(O66:AP66,1,$E60+1)</f>
        <v>0</v>
      </c>
      <c r="P67" s="33">
        <f>INDEX(P66:AQ66,1,$E60+1)</f>
        <v>0</v>
      </c>
      <c r="Q67" s="33">
        <f>INDEX(Q66:AR66,1,$E60+1)</f>
        <v>0</v>
      </c>
      <c r="R67" s="33">
        <f>INDEX(R66:AS66,1,$E60+1)</f>
        <v>0</v>
      </c>
      <c r="S67" s="33">
        <f>INDEX(S66:AT66,1,$E60+1)</f>
        <v>0</v>
      </c>
      <c r="T67" s="33">
        <f>INDEX(T66:AU66,1,$E60+1)</f>
        <v>0</v>
      </c>
      <c r="U67" s="33">
        <f>INDEX(U66:AV66,1,$E60+1)</f>
        <v>0</v>
      </c>
      <c r="V67" s="33">
        <f>INDEX(V66:AW66,1,$E60+1)</f>
        <v>0</v>
      </c>
      <c r="W67" s="33">
        <f>INDEX(W66:AX66,1,$E60+1)</f>
        <v>0</v>
      </c>
      <c r="X67" s="33">
        <f>INDEX(X66:AY66,1,$E60+1)</f>
        <v>0</v>
      </c>
    </row>
    <row r="69" spans="1:24" ht="15">
      <c r="A69" s="10" t="s">
        <v>6</v>
      </c>
      <c r="B69" s="13"/>
      <c r="C69" s="14"/>
      <c r="D69" s="15" t="s">
        <v>23</v>
      </c>
      <c r="E69" s="16">
        <v>2</v>
      </c>
      <c r="F69" s="15" t="s">
        <v>24</v>
      </c>
      <c r="G69" s="16">
        <v>0</v>
      </c>
      <c r="H69" s="15" t="s">
        <v>25</v>
      </c>
      <c r="I69" s="16">
        <v>10</v>
      </c>
      <c r="J69" s="15" t="s">
        <v>26</v>
      </c>
      <c r="K69" s="25">
        <v>5</v>
      </c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4"/>
    </row>
    <row r="70" spans="1:24" ht="15">
      <c r="A70" s="27" t="s">
        <v>22</v>
      </c>
      <c r="B70" s="27"/>
      <c r="C70" s="28">
        <v>0</v>
      </c>
      <c r="D70" s="28">
        <v>1</v>
      </c>
      <c r="E70" s="28">
        <v>2</v>
      </c>
      <c r="F70" s="28">
        <v>3</v>
      </c>
      <c r="G70" s="28">
        <v>4</v>
      </c>
      <c r="H70" s="28">
        <v>5</v>
      </c>
      <c r="I70" s="28">
        <v>6</v>
      </c>
      <c r="J70" s="28">
        <v>7</v>
      </c>
      <c r="K70" s="28">
        <v>8</v>
      </c>
      <c r="L70" s="29">
        <v>9</v>
      </c>
      <c r="M70" s="29">
        <v>10</v>
      </c>
      <c r="N70" s="29">
        <v>11</v>
      </c>
      <c r="O70" s="29">
        <v>12</v>
      </c>
      <c r="P70" s="29">
        <v>13</v>
      </c>
      <c r="Q70" s="29">
        <v>14</v>
      </c>
      <c r="R70" s="29">
        <v>15</v>
      </c>
      <c r="S70" s="29">
        <v>16</v>
      </c>
      <c r="T70" s="29">
        <v>17</v>
      </c>
      <c r="U70" s="29">
        <v>18</v>
      </c>
      <c r="V70" s="29">
        <v>19</v>
      </c>
      <c r="W70" s="29">
        <v>20</v>
      </c>
      <c r="X70" s="29">
        <v>21</v>
      </c>
    </row>
    <row r="71" spans="1:24" ht="15">
      <c r="A71" s="17" t="s">
        <v>21</v>
      </c>
      <c r="B71" s="17"/>
      <c r="C71" s="18"/>
      <c r="D71" s="26">
        <f>D58*$D$11</f>
        <v>0</v>
      </c>
      <c r="E71" s="26">
        <f aca="true" t="shared" si="16" ref="E71:X71">E58*$D$11</f>
        <v>0</v>
      </c>
      <c r="F71" s="26">
        <f t="shared" si="16"/>
        <v>500</v>
      </c>
      <c r="G71" s="26">
        <f t="shared" si="16"/>
        <v>0</v>
      </c>
      <c r="H71" s="26">
        <f t="shared" si="16"/>
        <v>0</v>
      </c>
      <c r="I71" s="26">
        <f t="shared" si="16"/>
        <v>0</v>
      </c>
      <c r="J71" s="26">
        <f t="shared" si="16"/>
        <v>0</v>
      </c>
      <c r="K71" s="26">
        <f t="shared" si="16"/>
        <v>0</v>
      </c>
      <c r="L71" s="26">
        <f t="shared" si="16"/>
        <v>0</v>
      </c>
      <c r="M71" s="26">
        <f t="shared" si="16"/>
        <v>0</v>
      </c>
      <c r="N71" s="26">
        <f t="shared" si="16"/>
        <v>0</v>
      </c>
      <c r="O71" s="26">
        <f t="shared" si="16"/>
        <v>0</v>
      </c>
      <c r="P71" s="26">
        <f t="shared" si="16"/>
        <v>0</v>
      </c>
      <c r="Q71" s="26">
        <f t="shared" si="16"/>
        <v>0</v>
      </c>
      <c r="R71" s="26">
        <f t="shared" si="16"/>
        <v>0</v>
      </c>
      <c r="S71" s="26">
        <f t="shared" si="16"/>
        <v>0</v>
      </c>
      <c r="T71" s="26">
        <f t="shared" si="16"/>
        <v>0</v>
      </c>
      <c r="U71" s="26">
        <f t="shared" si="16"/>
        <v>0</v>
      </c>
      <c r="V71" s="26">
        <f t="shared" si="16"/>
        <v>0</v>
      </c>
      <c r="W71" s="26">
        <f t="shared" si="16"/>
        <v>0</v>
      </c>
      <c r="X71" s="26">
        <f t="shared" si="16"/>
        <v>0</v>
      </c>
    </row>
    <row r="72" spans="1:24" ht="15">
      <c r="A72" s="17" t="s">
        <v>27</v>
      </c>
      <c r="B72" s="17"/>
      <c r="C72" s="18"/>
      <c r="D72" s="12"/>
      <c r="E72" s="12"/>
      <c r="F72" s="12">
        <v>90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">
      <c r="A73" s="17" t="s">
        <v>28</v>
      </c>
      <c r="B73" s="17"/>
      <c r="C73" s="19">
        <v>0</v>
      </c>
      <c r="D73" s="21">
        <f>C72+C73+C75-C71</f>
        <v>0</v>
      </c>
      <c r="E73" s="21">
        <f>D72+D73+D75-D71</f>
        <v>0</v>
      </c>
      <c r="F73" s="21">
        <f>E72+E73+E75-E71</f>
        <v>0</v>
      </c>
      <c r="G73" s="21">
        <f aca="true" t="shared" si="17" ref="G73:X73">F72+F73+F75-F71</f>
        <v>0</v>
      </c>
      <c r="H73" s="21">
        <f t="shared" si="17"/>
        <v>0</v>
      </c>
      <c r="I73" s="21">
        <f t="shared" si="17"/>
        <v>0</v>
      </c>
      <c r="J73" s="21">
        <f t="shared" si="17"/>
        <v>0</v>
      </c>
      <c r="K73" s="21">
        <f t="shared" si="17"/>
        <v>0</v>
      </c>
      <c r="L73" s="21">
        <f t="shared" si="17"/>
        <v>0</v>
      </c>
      <c r="M73" s="21">
        <f t="shared" si="17"/>
        <v>0</v>
      </c>
      <c r="N73" s="21">
        <f t="shared" si="17"/>
        <v>0</v>
      </c>
      <c r="O73" s="21">
        <f t="shared" si="17"/>
        <v>0</v>
      </c>
      <c r="P73" s="21">
        <f t="shared" si="17"/>
        <v>0</v>
      </c>
      <c r="Q73" s="21">
        <f t="shared" si="17"/>
        <v>0</v>
      </c>
      <c r="R73" s="21">
        <f t="shared" si="17"/>
        <v>0</v>
      </c>
      <c r="S73" s="21">
        <f t="shared" si="17"/>
        <v>0</v>
      </c>
      <c r="T73" s="21">
        <f t="shared" si="17"/>
        <v>0</v>
      </c>
      <c r="U73" s="21">
        <f t="shared" si="17"/>
        <v>0</v>
      </c>
      <c r="V73" s="21">
        <f t="shared" si="17"/>
        <v>0</v>
      </c>
      <c r="W73" s="21">
        <f t="shared" si="17"/>
        <v>0</v>
      </c>
      <c r="X73" s="21">
        <f t="shared" si="17"/>
        <v>0</v>
      </c>
    </row>
    <row r="74" spans="1:24" ht="15">
      <c r="A74" s="17" t="s">
        <v>29</v>
      </c>
      <c r="B74" s="17"/>
      <c r="C74" s="18"/>
      <c r="D74" s="21">
        <f>MAX(D71-D72-D73+$G$15,0)</f>
        <v>0</v>
      </c>
      <c r="E74" s="21">
        <f>MAX(E71-E72-E73+$G$15,0)</f>
        <v>0</v>
      </c>
      <c r="F74" s="21">
        <f>MAX(F71-F72-F73+$G$15,0)</f>
        <v>410</v>
      </c>
      <c r="G74" s="21">
        <f>MAX(G71-G72-G73+$G$15,0)</f>
        <v>0</v>
      </c>
      <c r="H74" s="21">
        <f>MAX(H71-H72-H73+$G$15,0)</f>
        <v>0</v>
      </c>
      <c r="I74" s="21">
        <f>MAX(I71-I72-I73+$G$15,0)</f>
        <v>0</v>
      </c>
      <c r="J74" s="21">
        <f>MAX(J71-J72-J73+$G$15,0)</f>
        <v>0</v>
      </c>
      <c r="K74" s="21">
        <f>MAX(K71-K72-K73+$G$15,0)</f>
        <v>0</v>
      </c>
      <c r="L74" s="21">
        <f>MAX(L71-L72-L73+$G$15,0)</f>
        <v>0</v>
      </c>
      <c r="M74" s="21">
        <f>MAX(M71-M72-M73+$G$15,0)</f>
        <v>0</v>
      </c>
      <c r="N74" s="21">
        <f>MAX(N71-N72-N73+$G$15,0)</f>
        <v>0</v>
      </c>
      <c r="O74" s="21">
        <f>MAX(O71-O72-O73+$G$15,0)</f>
        <v>0</v>
      </c>
      <c r="P74" s="21">
        <f>MAX(P71-P72-P73+$G$15,0)</f>
        <v>0</v>
      </c>
      <c r="Q74" s="21">
        <f>MAX(Q71-Q72-Q73+$G$15,0)</f>
        <v>0</v>
      </c>
      <c r="R74" s="21">
        <f>MAX(R71-R72-R73+$G$15,0)</f>
        <v>0</v>
      </c>
      <c r="S74" s="21">
        <f>MAX(S71-S72-S73+$G$15,0)</f>
        <v>0</v>
      </c>
      <c r="T74" s="21">
        <f>MAX(T71-T72-T73+$G$15,0)</f>
        <v>0</v>
      </c>
      <c r="U74" s="21">
        <f>MAX(U71-U72-U73+$G$15,0)</f>
        <v>0</v>
      </c>
      <c r="V74" s="21">
        <f>MAX(V71-V72-V73+$G$15,0)</f>
        <v>0</v>
      </c>
      <c r="W74" s="21">
        <f>MAX(W71-W72-W73+$G$15,0)</f>
        <v>0</v>
      </c>
      <c r="X74" s="21">
        <f>MAX(X71-X72-X73+$G$15,0)</f>
        <v>0</v>
      </c>
    </row>
    <row r="75" spans="1:24" ht="15">
      <c r="A75" s="30" t="s">
        <v>30</v>
      </c>
      <c r="B75" s="30"/>
      <c r="C75" s="18"/>
      <c r="D75" s="31">
        <f>IF(D74&gt;0,IF(ROUNDUP(D74/$I69,0)*$I69&gt;=$K69,ROUNDUP(D74/$I69,0),ROUNDUP($K69/$I69,0))*$I69,0)</f>
        <v>0</v>
      </c>
      <c r="E75" s="31">
        <f>IF(E74&gt;0,IF(ROUNDUP(E74/$I69,0)*$I69&gt;=$K69,ROUNDUP(E74/$I69,0),ROUNDUP($K69/$I69,0))*$I69,0)</f>
        <v>0</v>
      </c>
      <c r="F75" s="31">
        <f>IF(F74&gt;0,IF(ROUNDUP(F74/$I69,0)*$I69&gt;=$K69,ROUNDUP(F74/$I69,0),ROUNDUP($K69/$I69,0))*$I69,0)</f>
        <v>410</v>
      </c>
      <c r="G75" s="31">
        <f>IF(G74&gt;0,IF(ROUNDUP(G74/$I69,0)*$I69&gt;=$K69,ROUNDUP(G74/$I69,0),ROUNDUP($K69/$I69,0))*$I69,0)</f>
        <v>0</v>
      </c>
      <c r="H75" s="31">
        <f>IF(H74&gt;0,IF(ROUNDUP(H74/$I69,0)*$I69&gt;=$K69,ROUNDUP(H74/$I69,0),ROUNDUP($K69/$I69,0))*$I69,0)</f>
        <v>0</v>
      </c>
      <c r="I75" s="31">
        <f>IF(I74&gt;0,IF(ROUNDUP(I74/$I69,0)*$I69&gt;=$K69,ROUNDUP(I74/$I69,0),ROUNDUP($K69/$I69,0))*$I69,0)</f>
        <v>0</v>
      </c>
      <c r="J75" s="31">
        <f>IF(J74&gt;0,IF(ROUNDUP(J74/$I69,0)*$I69&gt;=$K69,ROUNDUP(J74/$I69,0),ROUNDUP($K69/$I69,0))*$I69,0)</f>
        <v>0</v>
      </c>
      <c r="K75" s="31">
        <f>IF(K74&gt;0,IF(ROUNDUP(K74/$I69,0)*$I69&gt;=$K69,ROUNDUP(K74/$I69,0),ROUNDUP($K69/$I69,0))*$I69,0)</f>
        <v>0</v>
      </c>
      <c r="L75" s="31">
        <f>IF(L74&gt;0,IF(ROUNDUP(L74/$I69,0)*$I69&gt;=$K69,ROUNDUP(L74/$I69,0),ROUNDUP($K69/$I69,0))*$I69,0)</f>
        <v>0</v>
      </c>
      <c r="M75" s="31">
        <f>IF(M74&gt;0,IF(ROUNDUP(M74/$I69,0)*$I69&gt;=$K69,ROUNDUP(M74/$I69,0),ROUNDUP($K69/$I69,0))*$I69,0)</f>
        <v>0</v>
      </c>
      <c r="N75" s="31">
        <f>IF(N74&gt;0,IF(ROUNDUP(N74/$I69,0)*$I69&gt;=$K69,ROUNDUP(N74/$I69,0),ROUNDUP($K69/$I69,0))*$I69,0)</f>
        <v>0</v>
      </c>
      <c r="O75" s="31">
        <f>IF(O74&gt;0,IF(ROUNDUP(O74/$I69,0)*$I69&gt;=$K69,ROUNDUP(O74/$I69,0),ROUNDUP($K69/$I69,0))*$I69,0)</f>
        <v>0</v>
      </c>
      <c r="P75" s="31">
        <f>IF(P74&gt;0,IF(ROUNDUP(P74/$I69,0)*$I69&gt;=$K69,ROUNDUP(P74/$I69,0),ROUNDUP($K69/$I69,0))*$I69,0)</f>
        <v>0</v>
      </c>
      <c r="Q75" s="31">
        <f>IF(Q74&gt;0,IF(ROUNDUP(Q74/$I69,0)*$I69&gt;=$K69,ROUNDUP(Q74/$I69,0),ROUNDUP($K69/$I69,0))*$I69,0)</f>
        <v>0</v>
      </c>
      <c r="R75" s="31">
        <f>IF(R74&gt;0,IF(ROUNDUP(R74/$I69,0)*$I69&gt;=$K69,ROUNDUP(R74/$I69,0),ROUNDUP($K69/$I69,0))*$I69,0)</f>
        <v>0</v>
      </c>
      <c r="S75" s="31">
        <f>IF(S74&gt;0,IF(ROUNDUP(S74/$I69,0)*$I69&gt;=$K69,ROUNDUP(S74/$I69,0),ROUNDUP($K69/$I69,0))*$I69,0)</f>
        <v>0</v>
      </c>
      <c r="T75" s="31">
        <f>IF(T74&gt;0,IF(ROUNDUP(T74/$I69,0)*$I69&gt;=$K69,ROUNDUP(T74/$I69,0),ROUNDUP($K69/$I69,0))*$I69,0)</f>
        <v>0</v>
      </c>
      <c r="U75" s="31">
        <f>IF(U74&gt;0,IF(ROUNDUP(U74/$I69,0)*$I69&gt;=$K69,ROUNDUP(U74/$I69,0),ROUNDUP($K69/$I69,0))*$I69,0)</f>
        <v>0</v>
      </c>
      <c r="V75" s="31">
        <f>IF(V74&gt;0,IF(ROUNDUP(V74/$I69,0)*$I69&gt;=$K69,ROUNDUP(V74/$I69,0),ROUNDUP($K69/$I69,0))*$I69,0)</f>
        <v>0</v>
      </c>
      <c r="W75" s="31">
        <f>IF(W74&gt;0,IF(ROUNDUP(W74/$I69,0)*$I69&gt;=$K69,ROUNDUP(W74/$I69,0),ROUNDUP($K69/$I69,0))*$I69,0)</f>
        <v>0</v>
      </c>
      <c r="X75" s="31">
        <f>IF(X74&gt;0,IF(ROUNDUP(X74/$I69,0)*$I69&gt;=$K69,ROUNDUP(X74/$I69,0),ROUNDUP($K69/$I69,0))*$I69,0)</f>
        <v>0</v>
      </c>
    </row>
    <row r="76" spans="1:24" ht="15.75" thickBot="1">
      <c r="A76" s="34" t="s">
        <v>31</v>
      </c>
      <c r="B76" s="34"/>
      <c r="C76" s="35"/>
      <c r="D76" s="33">
        <f>INDEX(D75:AE75,1,$E69+1)</f>
        <v>410</v>
      </c>
      <c r="E76" s="33">
        <f>INDEX(E75:AF75,1,$E69+1)</f>
        <v>0</v>
      </c>
      <c r="F76" s="33">
        <f>INDEX(F75:AG75,1,$E69+1)</f>
        <v>0</v>
      </c>
      <c r="G76" s="33">
        <f>INDEX(G75:AH75,1,$E69+1)</f>
        <v>0</v>
      </c>
      <c r="H76" s="33">
        <f>INDEX(H75:AI75,1,$E69+1)</f>
        <v>0</v>
      </c>
      <c r="I76" s="33">
        <f>INDEX(I75:AJ75,1,$E69+1)</f>
        <v>0</v>
      </c>
      <c r="J76" s="33">
        <f>INDEX(J75:AK75,1,$E69+1)</f>
        <v>0</v>
      </c>
      <c r="K76" s="33">
        <f>INDEX(K75:AL75,1,$E69+1)</f>
        <v>0</v>
      </c>
      <c r="L76" s="33">
        <f>INDEX(L75:AM75,1,$E69+1)</f>
        <v>0</v>
      </c>
      <c r="M76" s="33">
        <f>INDEX(M75:AN75,1,$E69+1)</f>
        <v>0</v>
      </c>
      <c r="N76" s="33">
        <f>INDEX(N75:AO75,1,$E69+1)</f>
        <v>0</v>
      </c>
      <c r="O76" s="33">
        <f>INDEX(O75:AP75,1,$E69+1)</f>
        <v>0</v>
      </c>
      <c r="P76" s="33">
        <f>INDEX(P75:AQ75,1,$E69+1)</f>
        <v>0</v>
      </c>
      <c r="Q76" s="33">
        <f>INDEX(Q75:AR75,1,$E69+1)</f>
        <v>0</v>
      </c>
      <c r="R76" s="33">
        <f>INDEX(R75:AS75,1,$E69+1)</f>
        <v>0</v>
      </c>
      <c r="S76" s="33">
        <f>INDEX(S75:AT75,1,$E69+1)</f>
        <v>0</v>
      </c>
      <c r="T76" s="33">
        <f>INDEX(T75:AU75,1,$E69+1)</f>
        <v>0</v>
      </c>
      <c r="U76" s="33">
        <f>INDEX(U75:AV75,1,$E69+1)</f>
        <v>0</v>
      </c>
      <c r="V76" s="33">
        <f>INDEX(V75:AW75,1,$E69+1)</f>
        <v>0</v>
      </c>
      <c r="W76" s="33">
        <f>INDEX(W75:AX75,1,$E69+1)</f>
        <v>0</v>
      </c>
      <c r="X76" s="33">
        <f>INDEX(X75:AY75,1,$E69+1)</f>
        <v>0</v>
      </c>
    </row>
  </sheetData>
  <sheetProtection/>
  <mergeCells count="59"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70:B70"/>
    <mergeCell ref="A71:B71"/>
    <mergeCell ref="A56:B56"/>
    <mergeCell ref="A57:B57"/>
    <mergeCell ref="A58:B58"/>
    <mergeCell ref="A61:B61"/>
    <mergeCell ref="A62:B62"/>
    <mergeCell ref="A63:B63"/>
    <mergeCell ref="A48:B48"/>
    <mergeCell ref="A49:B49"/>
    <mergeCell ref="A52:B52"/>
    <mergeCell ref="A53:B53"/>
    <mergeCell ref="A54:B54"/>
    <mergeCell ref="A55:B55"/>
    <mergeCell ref="A40:B40"/>
    <mergeCell ref="A43:B43"/>
    <mergeCell ref="A44:B44"/>
    <mergeCell ref="A45:B45"/>
    <mergeCell ref="A46:B46"/>
    <mergeCell ref="A47:B47"/>
    <mergeCell ref="A34:B34"/>
    <mergeCell ref="A35:B35"/>
    <mergeCell ref="A36:B36"/>
    <mergeCell ref="A37:B37"/>
    <mergeCell ref="A38:B38"/>
    <mergeCell ref="A39:B39"/>
    <mergeCell ref="A26:B26"/>
    <mergeCell ref="A27:B27"/>
    <mergeCell ref="A28:B28"/>
    <mergeCell ref="A29:B29"/>
    <mergeCell ref="A30:B30"/>
    <mergeCell ref="A31:B31"/>
    <mergeCell ref="A18:B18"/>
    <mergeCell ref="A19:B19"/>
    <mergeCell ref="A20:B20"/>
    <mergeCell ref="A21:B21"/>
    <mergeCell ref="A22:B22"/>
    <mergeCell ref="A25:B25"/>
    <mergeCell ref="E10:G10"/>
    <mergeCell ref="E11:G11"/>
    <mergeCell ref="E12:G12"/>
    <mergeCell ref="E3:G3"/>
    <mergeCell ref="A16:B16"/>
    <mergeCell ref="A17:B17"/>
    <mergeCell ref="E4:G4"/>
    <mergeCell ref="E5:G5"/>
    <mergeCell ref="E6:G6"/>
    <mergeCell ref="E7:G7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2008-11-10T10:48:29Z</dcterms:created>
  <dcterms:modified xsi:type="dcterms:W3CDTF">2008-11-10T13:56:35Z</dcterms:modified>
  <cp:category/>
  <cp:version/>
  <cp:contentType/>
  <cp:contentStatus/>
</cp:coreProperties>
</file>