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Blad1" sheetId="1" r:id="rId1"/>
    <sheet name="Blad2" sheetId="2" r:id="rId2"/>
    <sheet name="Blad3" sheetId="3" r:id="rId3"/>
  </sheets>
  <definedNames>
    <definedName name="Stockholmsbörsen_A_listan_mest_omsatta" localSheetId="0">'Blad1'!$I$8</definedName>
  </definedNames>
  <calcPr fullCalcOnLoad="1"/>
</workbook>
</file>

<file path=xl/sharedStrings.xml><?xml version="1.0" encoding="utf-8"?>
<sst xmlns="http://schemas.openxmlformats.org/spreadsheetml/2006/main" count="23" uniqueCount="22">
  <si>
    <t>LN(St/St-1)</t>
  </si>
  <si>
    <t>Dagar</t>
  </si>
  <si>
    <t>Datum</t>
  </si>
  <si>
    <t>Slutkurs</t>
  </si>
  <si>
    <t>Genomsnitt</t>
  </si>
  <si>
    <t>LN(St/St-1)-G</t>
  </si>
  <si>
    <t>(LN(St/St-1)-G)^2</t>
  </si>
  <si>
    <t>Summa</t>
  </si>
  <si>
    <t>Historisk Volatilitet</t>
  </si>
  <si>
    <t>Standardavvikelse</t>
  </si>
  <si>
    <t>Årsstandardavvikelse</t>
  </si>
  <si>
    <t>Volatilitet</t>
  </si>
  <si>
    <t>Resultat</t>
  </si>
  <si>
    <t>Historisk dagssvängning</t>
  </si>
  <si>
    <t>Historiskt högsta</t>
  </si>
  <si>
    <t>Historiskt lägsta</t>
  </si>
  <si>
    <t>OMX</t>
  </si>
  <si>
    <t>Varians *</t>
  </si>
  <si>
    <t>* När variansen beräknas skall "Summa" divideras med antalet observationer</t>
  </si>
  <si>
    <t>minus 1, det är 31 noteringar för "Slutkurs" men endast 30 observationer eftersom</t>
  </si>
  <si>
    <t>beräknas så divideras "Summa" med 29 (30-1).</t>
  </si>
  <si>
    <t xml:space="preserve">det inte går göra någon beräkning för den första noteringen. När variansen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</si>
</sst>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0000"/>
    <numFmt numFmtId="168" formatCode="0.0000"/>
    <numFmt numFmtId="169" formatCode="0.000"/>
    <numFmt numFmtId="170" formatCode="yy&quot;-&quot;mm&quot;-&quot;dd"/>
    <numFmt numFmtId="171" formatCode="0.0"/>
    <numFmt numFmtId="172" formatCode="#,##0.0\ &quot;kr&quot;"/>
  </numFmts>
  <fonts count="45">
    <font>
      <sz val="10"/>
      <name val="Arial"/>
      <family val="0"/>
    </font>
    <font>
      <sz val="8.05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70" fontId="1" fillId="33" borderId="10" xfId="0" applyNumberFormat="1" applyFont="1" applyFill="1" applyBorder="1" applyAlignment="1">
      <alignment vertical="center"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7" fillId="0" borderId="0" xfId="0" applyFont="1" applyAlignment="1">
      <alignment/>
    </xf>
    <xf numFmtId="0" fontId="8" fillId="35" borderId="11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6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35" borderId="12" xfId="0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0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9" fontId="2" fillId="0" borderId="10" xfId="48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2" max="2" width="10.140625" style="0" bestFit="1" customWidth="1"/>
    <col min="3" max="3" width="10.140625" style="0" customWidth="1"/>
    <col min="5" max="5" width="10.57421875" style="0" customWidth="1"/>
    <col min="6" max="6" width="13.00390625" style="0" customWidth="1"/>
  </cols>
  <sheetData>
    <row r="1" spans="1:3" ht="12.75">
      <c r="A1" s="5" t="s">
        <v>8</v>
      </c>
      <c r="C1" s="15" t="s">
        <v>16</v>
      </c>
    </row>
    <row r="2" ht="12.75">
      <c r="A2" s="5"/>
    </row>
    <row r="3" spans="1:6" ht="12.75">
      <c r="A3" s="6" t="s">
        <v>12</v>
      </c>
      <c r="B3" s="7"/>
      <c r="C3" s="18"/>
      <c r="D3" s="18"/>
      <c r="E3" s="18"/>
      <c r="F3" s="8"/>
    </row>
    <row r="4" spans="1:8" ht="12.75">
      <c r="A4" s="11" t="s">
        <v>17</v>
      </c>
      <c r="B4" s="12"/>
      <c r="C4" s="16">
        <f>F41/(30-1)</f>
        <v>0.0004849844031203976</v>
      </c>
      <c r="D4" s="9" t="s">
        <v>13</v>
      </c>
      <c r="E4" s="10"/>
      <c r="F4" s="25">
        <f>C40*C5</f>
        <v>12.299488860770655</v>
      </c>
      <c r="H4" s="28" t="s">
        <v>18</v>
      </c>
    </row>
    <row r="5" spans="1:8" ht="12.75">
      <c r="A5" s="11" t="s">
        <v>9</v>
      </c>
      <c r="B5" s="12"/>
      <c r="C5" s="16">
        <f>SQRT(C4)</f>
        <v>0.022022361433788103</v>
      </c>
      <c r="D5" s="11" t="s">
        <v>13</v>
      </c>
      <c r="E5" s="12"/>
      <c r="F5" s="26">
        <f>C5</f>
        <v>0.022022361433788103</v>
      </c>
      <c r="H5" s="28" t="s">
        <v>19</v>
      </c>
    </row>
    <row r="6" spans="1:8" ht="12.75">
      <c r="A6" s="11" t="s">
        <v>10</v>
      </c>
      <c r="B6" s="12"/>
      <c r="C6" s="16">
        <f>C5*SQRT(262)</f>
        <v>0.35646306066343564</v>
      </c>
      <c r="D6" s="11" t="s">
        <v>14</v>
      </c>
      <c r="E6" s="19"/>
      <c r="F6" s="27">
        <f>MAX(C10:C40)</f>
        <v>584.02</v>
      </c>
      <c r="H6" s="28" t="s">
        <v>21</v>
      </c>
    </row>
    <row r="7" spans="1:8" ht="12.75">
      <c r="A7" s="13" t="s">
        <v>11</v>
      </c>
      <c r="B7" s="14"/>
      <c r="C7" s="26">
        <f>C6</f>
        <v>0.35646306066343564</v>
      </c>
      <c r="D7" s="13" t="s">
        <v>15</v>
      </c>
      <c r="E7" s="20"/>
      <c r="F7" s="27">
        <f>MIN(C10:C40)</f>
        <v>482.8</v>
      </c>
      <c r="H7" s="28" t="s">
        <v>20</v>
      </c>
    </row>
    <row r="9" spans="1:6" ht="12.75">
      <c r="A9" s="3" t="s">
        <v>1</v>
      </c>
      <c r="B9" s="3" t="s">
        <v>2</v>
      </c>
      <c r="C9" s="3" t="s">
        <v>3</v>
      </c>
      <c r="D9" s="4" t="s">
        <v>0</v>
      </c>
      <c r="E9" s="4" t="s">
        <v>5</v>
      </c>
      <c r="F9" s="4" t="s">
        <v>6</v>
      </c>
    </row>
    <row r="10" spans="1:4" ht="12.75">
      <c r="A10" s="1">
        <v>1</v>
      </c>
      <c r="B10" s="2">
        <v>37551</v>
      </c>
      <c r="C10" s="22">
        <v>496.24</v>
      </c>
      <c r="D10" s="1"/>
    </row>
    <row r="11" spans="1:6" ht="12.75">
      <c r="A11" s="1">
        <v>2</v>
      </c>
      <c r="B11" s="2">
        <v>37552</v>
      </c>
      <c r="C11" s="22">
        <v>482.8</v>
      </c>
      <c r="D11" s="1">
        <f>LN(C10/C11)</f>
        <v>0.027457191441485708</v>
      </c>
      <c r="E11" s="1">
        <f aca="true" t="shared" si="0" ref="E11:E40">D11-$D$41</f>
        <v>0.02187481029789016</v>
      </c>
      <c r="F11" s="1">
        <f>E11^2</f>
        <v>0.0004785073255686813</v>
      </c>
    </row>
    <row r="12" spans="1:6" ht="12.75">
      <c r="A12" s="1">
        <v>3</v>
      </c>
      <c r="B12" s="2">
        <v>37553</v>
      </c>
      <c r="C12" s="22">
        <v>497.4</v>
      </c>
      <c r="D12" s="1">
        <f aca="true" t="shared" si="1" ref="D12:D40">LN(C11/C10)</f>
        <v>-0.02745719144148566</v>
      </c>
      <c r="E12" s="1">
        <f t="shared" si="0"/>
        <v>-0.03303957258508121</v>
      </c>
      <c r="F12" s="1">
        <f aca="true" t="shared" si="2" ref="F12:F40">E12^2</f>
        <v>0.0010916133566048498</v>
      </c>
    </row>
    <row r="13" spans="1:6" ht="12.75">
      <c r="A13" s="1">
        <v>4</v>
      </c>
      <c r="B13" s="2">
        <v>37554</v>
      </c>
      <c r="C13" s="22">
        <v>495.53</v>
      </c>
      <c r="D13" s="1">
        <f t="shared" si="1"/>
        <v>0.029792042145927854</v>
      </c>
      <c r="E13" s="1">
        <f t="shared" si="0"/>
        <v>0.024209661002332305</v>
      </c>
      <c r="F13" s="1">
        <f t="shared" si="2"/>
        <v>0.0005861076858478496</v>
      </c>
    </row>
    <row r="14" spans="1:6" ht="12.75">
      <c r="A14" s="1">
        <v>5</v>
      </c>
      <c r="B14" s="2">
        <v>37557</v>
      </c>
      <c r="C14" s="22">
        <v>504.7</v>
      </c>
      <c r="D14" s="1">
        <f t="shared" si="1"/>
        <v>-0.0037666345278931325</v>
      </c>
      <c r="E14" s="1">
        <f t="shared" si="0"/>
        <v>-0.009349015671488681</v>
      </c>
      <c r="F14" s="1">
        <f t="shared" si="2"/>
        <v>8.740409402574096E-05</v>
      </c>
    </row>
    <row r="15" spans="1:6" ht="12.75">
      <c r="A15" s="1">
        <v>6</v>
      </c>
      <c r="B15" s="2">
        <v>37558</v>
      </c>
      <c r="C15" s="22">
        <v>488.12</v>
      </c>
      <c r="D15" s="1">
        <f t="shared" si="1"/>
        <v>0.018336296504805505</v>
      </c>
      <c r="E15" s="1">
        <f t="shared" si="0"/>
        <v>0.012753915361209955</v>
      </c>
      <c r="F15" s="1">
        <f t="shared" si="2"/>
        <v>0.00016266235704090728</v>
      </c>
    </row>
    <row r="16" spans="1:6" ht="12.75">
      <c r="A16" s="1">
        <v>7</v>
      </c>
      <c r="B16" s="2">
        <v>37559</v>
      </c>
      <c r="C16" s="22">
        <v>501.62</v>
      </c>
      <c r="D16" s="1">
        <f t="shared" si="1"/>
        <v>-0.03340291608257785</v>
      </c>
      <c r="E16" s="1">
        <f t="shared" si="0"/>
        <v>-0.0389852972261734</v>
      </c>
      <c r="F16" s="1">
        <f t="shared" si="2"/>
        <v>0.0015198533998130835</v>
      </c>
    </row>
    <row r="17" spans="1:6" ht="12.75">
      <c r="A17" s="1">
        <v>8</v>
      </c>
      <c r="B17" s="2">
        <v>37560</v>
      </c>
      <c r="C17" s="22">
        <v>511.32</v>
      </c>
      <c r="D17" s="1">
        <f t="shared" si="1"/>
        <v>0.027281583668482316</v>
      </c>
      <c r="E17" s="1">
        <f t="shared" si="0"/>
        <v>0.021699202524886767</v>
      </c>
      <c r="F17" s="1">
        <f t="shared" si="2"/>
        <v>0.00047085539021605224</v>
      </c>
    </row>
    <row r="18" spans="1:6" ht="12.75">
      <c r="A18" s="1">
        <v>9</v>
      </c>
      <c r="B18" s="2">
        <v>37561</v>
      </c>
      <c r="C18" s="22">
        <v>502.58</v>
      </c>
      <c r="D18" s="1">
        <f t="shared" si="1"/>
        <v>0.019152756367699957</v>
      </c>
      <c r="E18" s="1">
        <f t="shared" si="0"/>
        <v>0.013570375224104408</v>
      </c>
      <c r="F18" s="1">
        <f t="shared" si="2"/>
        <v>0.00018415508372298674</v>
      </c>
    </row>
    <row r="19" spans="1:6" ht="12.75">
      <c r="A19" s="1">
        <v>10</v>
      </c>
      <c r="B19" s="2">
        <v>37564</v>
      </c>
      <c r="C19" s="22">
        <v>523.42</v>
      </c>
      <c r="D19" s="1">
        <f t="shared" si="1"/>
        <v>-0.01724078605809945</v>
      </c>
      <c r="E19" s="1">
        <f t="shared" si="0"/>
        <v>-0.022823167201695</v>
      </c>
      <c r="F19" s="1">
        <f t="shared" si="2"/>
        <v>0.0005208969611165264</v>
      </c>
    </row>
    <row r="20" spans="1:6" ht="12.75">
      <c r="A20" s="1">
        <v>11</v>
      </c>
      <c r="B20" s="2">
        <v>37565</v>
      </c>
      <c r="C20" s="22">
        <v>534.75</v>
      </c>
      <c r="D20" s="1">
        <f t="shared" si="1"/>
        <v>0.040629369817053645</v>
      </c>
      <c r="E20" s="1">
        <f t="shared" si="0"/>
        <v>0.035046988673458096</v>
      </c>
      <c r="F20" s="1">
        <f t="shared" si="2"/>
        <v>0.0012282914150775</v>
      </c>
    </row>
    <row r="21" spans="1:6" ht="12.75">
      <c r="A21" s="1">
        <v>12</v>
      </c>
      <c r="B21" s="2">
        <v>37566</v>
      </c>
      <c r="C21" s="22">
        <v>527.02</v>
      </c>
      <c r="D21" s="1">
        <f t="shared" si="1"/>
        <v>0.02141514690373985</v>
      </c>
      <c r="E21" s="1">
        <f t="shared" si="0"/>
        <v>0.0158327657601443</v>
      </c>
      <c r="F21" s="1">
        <f t="shared" si="2"/>
        <v>0.0002506764716155977</v>
      </c>
    </row>
    <row r="22" spans="1:6" ht="12.75">
      <c r="A22" s="1">
        <v>13</v>
      </c>
      <c r="B22" s="2">
        <v>37567</v>
      </c>
      <c r="C22" s="22">
        <v>514.61</v>
      </c>
      <c r="D22" s="1">
        <f t="shared" si="1"/>
        <v>-0.014560849477124292</v>
      </c>
      <c r="E22" s="1">
        <f t="shared" si="0"/>
        <v>-0.02014323062071984</v>
      </c>
      <c r="F22" s="1">
        <f t="shared" si="2"/>
        <v>0.0004057497398395055</v>
      </c>
    </row>
    <row r="23" spans="1:6" ht="12.75">
      <c r="A23" s="1">
        <v>14</v>
      </c>
      <c r="B23" s="2">
        <v>37568</v>
      </c>
      <c r="C23" s="22">
        <v>516.23</v>
      </c>
      <c r="D23" s="1">
        <f t="shared" si="1"/>
        <v>-0.02382916625757119</v>
      </c>
      <c r="E23" s="1">
        <f t="shared" si="0"/>
        <v>-0.02941154740116674</v>
      </c>
      <c r="F23" s="1">
        <f t="shared" si="2"/>
        <v>0.0008650391205310779</v>
      </c>
    </row>
    <row r="24" spans="1:6" ht="12.75">
      <c r="A24" s="1">
        <v>15</v>
      </c>
      <c r="B24" s="2">
        <v>37571</v>
      </c>
      <c r="C24" s="22">
        <v>513.2</v>
      </c>
      <c r="D24" s="1">
        <f t="shared" si="1"/>
        <v>0.003143070376877453</v>
      </c>
      <c r="E24" s="1">
        <f t="shared" si="0"/>
        <v>-0.002439310766718096</v>
      </c>
      <c r="F24" s="1">
        <f t="shared" si="2"/>
        <v>5.9502370166268245E-06</v>
      </c>
    </row>
    <row r="25" spans="1:6" ht="12.75">
      <c r="A25" s="1">
        <v>16</v>
      </c>
      <c r="B25" s="2">
        <v>37572</v>
      </c>
      <c r="C25" s="22">
        <v>529.55</v>
      </c>
      <c r="D25" s="1">
        <f t="shared" si="1"/>
        <v>-0.005886769863215428</v>
      </c>
      <c r="E25" s="1">
        <f t="shared" si="0"/>
        <v>-0.011469151006810976</v>
      </c>
      <c r="F25" s="1">
        <f t="shared" si="2"/>
        <v>0.00013154142481703322</v>
      </c>
    </row>
    <row r="26" spans="1:6" ht="12.75">
      <c r="A26" s="1">
        <v>17</v>
      </c>
      <c r="B26" s="2">
        <v>37573</v>
      </c>
      <c r="C26" s="22">
        <v>535.11</v>
      </c>
      <c r="D26" s="1">
        <f t="shared" si="1"/>
        <v>0.031361956548196714</v>
      </c>
      <c r="E26" s="1">
        <f t="shared" si="0"/>
        <v>0.025779575404601164</v>
      </c>
      <c r="F26" s="1">
        <f t="shared" si="2"/>
        <v>0.0006645865080415173</v>
      </c>
    </row>
    <row r="27" spans="1:6" ht="12.75">
      <c r="A27" s="1">
        <v>18</v>
      </c>
      <c r="B27" s="2">
        <v>37574</v>
      </c>
      <c r="C27" s="22">
        <v>548.03</v>
      </c>
      <c r="D27" s="1">
        <f t="shared" si="1"/>
        <v>0.010444743948643526</v>
      </c>
      <c r="E27" s="1">
        <f t="shared" si="0"/>
        <v>0.004862362805047977</v>
      </c>
      <c r="F27" s="1">
        <f t="shared" si="2"/>
        <v>2.3642572047914034E-05</v>
      </c>
    </row>
    <row r="28" spans="1:6" ht="12.75">
      <c r="A28" s="1">
        <v>19</v>
      </c>
      <c r="B28" s="2">
        <v>37575</v>
      </c>
      <c r="C28" s="22">
        <v>542.72</v>
      </c>
      <c r="D28" s="1">
        <f t="shared" si="1"/>
        <v>0.023857696736814378</v>
      </c>
      <c r="E28" s="1">
        <f t="shared" si="0"/>
        <v>0.01827531559321883</v>
      </c>
      <c r="F28" s="1">
        <f t="shared" si="2"/>
        <v>0.00033398716003174724</v>
      </c>
    </row>
    <row r="29" spans="1:6" ht="12.75">
      <c r="A29" s="1">
        <v>20</v>
      </c>
      <c r="B29" s="2">
        <v>37578</v>
      </c>
      <c r="C29" s="22">
        <v>554.37</v>
      </c>
      <c r="D29" s="1">
        <f t="shared" si="1"/>
        <v>-0.009736496811652498</v>
      </c>
      <c r="E29" s="1">
        <f t="shared" si="0"/>
        <v>-0.015318877955248045</v>
      </c>
      <c r="F29" s="1">
        <f t="shared" si="2"/>
        <v>0.00023466802180778452</v>
      </c>
    </row>
    <row r="30" spans="1:6" ht="12.75">
      <c r="A30" s="1">
        <v>21</v>
      </c>
      <c r="B30" s="2">
        <v>37579</v>
      </c>
      <c r="C30" s="22">
        <v>542.68</v>
      </c>
      <c r="D30" s="1">
        <f t="shared" si="1"/>
        <v>0.021238800693960173</v>
      </c>
      <c r="E30" s="1">
        <f t="shared" si="0"/>
        <v>0.015656419550364623</v>
      </c>
      <c r="F30" s="1">
        <f t="shared" si="2"/>
        <v>0.0002451234731370396</v>
      </c>
    </row>
    <row r="31" spans="1:6" ht="12.75">
      <c r="A31" s="1">
        <v>22</v>
      </c>
      <c r="B31" s="2">
        <v>37580</v>
      </c>
      <c r="C31" s="22">
        <v>546.3</v>
      </c>
      <c r="D31" s="1">
        <f t="shared" si="1"/>
        <v>-0.021312506240336086</v>
      </c>
      <c r="E31" s="1">
        <f t="shared" si="0"/>
        <v>-0.026894887383931636</v>
      </c>
      <c r="F31" s="1">
        <f t="shared" si="2"/>
        <v>0.0007233349673943651</v>
      </c>
    </row>
    <row r="32" spans="1:6" ht="12.75">
      <c r="A32" s="1">
        <v>23</v>
      </c>
      <c r="B32" s="2">
        <v>37581</v>
      </c>
      <c r="C32" s="22">
        <v>568.08</v>
      </c>
      <c r="D32" s="1">
        <f t="shared" si="1"/>
        <v>0.006648447784564131</v>
      </c>
      <c r="E32" s="1">
        <f t="shared" si="0"/>
        <v>0.001066066640968582</v>
      </c>
      <c r="F32" s="1">
        <f t="shared" si="2"/>
        <v>1.1364980829860358E-06</v>
      </c>
    </row>
    <row r="33" spans="1:6" ht="12.75">
      <c r="A33" s="1">
        <v>24</v>
      </c>
      <c r="B33" s="2">
        <v>37582</v>
      </c>
      <c r="C33" s="22">
        <v>573.46</v>
      </c>
      <c r="D33" s="1">
        <f t="shared" si="1"/>
        <v>0.039093978472166335</v>
      </c>
      <c r="E33" s="1">
        <f t="shared" si="0"/>
        <v>0.033511597328570786</v>
      </c>
      <c r="F33" s="1">
        <f t="shared" si="2"/>
        <v>0.0011230271555122727</v>
      </c>
    </row>
    <row r="34" spans="1:6" ht="12.75">
      <c r="A34" s="1">
        <v>25</v>
      </c>
      <c r="B34" s="2">
        <v>37585</v>
      </c>
      <c r="C34" s="22">
        <v>566.5</v>
      </c>
      <c r="D34" s="1">
        <f t="shared" si="1"/>
        <v>0.009425933096619014</v>
      </c>
      <c r="E34" s="1">
        <f t="shared" si="0"/>
        <v>0.0038435519530234654</v>
      </c>
      <c r="F34" s="1">
        <f t="shared" si="2"/>
        <v>1.4772891615590496E-05</v>
      </c>
    </row>
    <row r="35" spans="1:6" ht="12.75">
      <c r="A35" s="1">
        <v>26</v>
      </c>
      <c r="B35" s="2">
        <v>37586</v>
      </c>
      <c r="C35" s="22">
        <v>555.78</v>
      </c>
      <c r="D35" s="1">
        <f t="shared" si="1"/>
        <v>-0.012211106502396318</v>
      </c>
      <c r="E35" s="1">
        <f t="shared" si="0"/>
        <v>-0.017793487645991868</v>
      </c>
      <c r="F35" s="1">
        <f t="shared" si="2"/>
        <v>0.0003166082026080652</v>
      </c>
    </row>
    <row r="36" spans="1:6" ht="12.75">
      <c r="A36" s="1">
        <v>27</v>
      </c>
      <c r="B36" s="2">
        <v>37587</v>
      </c>
      <c r="C36" s="22">
        <v>578.25</v>
      </c>
      <c r="D36" s="1">
        <f t="shared" si="1"/>
        <v>-0.019104547974069883</v>
      </c>
      <c r="E36" s="1">
        <f t="shared" si="0"/>
        <v>-0.024686929117665433</v>
      </c>
      <c r="F36" s="1">
        <f t="shared" si="2"/>
        <v>0.0006094444692606374</v>
      </c>
    </row>
    <row r="37" spans="1:6" ht="12.75">
      <c r="A37" s="1">
        <v>28</v>
      </c>
      <c r="B37" s="2">
        <v>37588</v>
      </c>
      <c r="C37" s="22">
        <v>584.02</v>
      </c>
      <c r="D37" s="1">
        <f t="shared" si="1"/>
        <v>0.03963376861755751</v>
      </c>
      <c r="E37" s="1">
        <f t="shared" si="0"/>
        <v>0.03405138747396196</v>
      </c>
      <c r="F37" s="1">
        <f t="shared" si="2"/>
        <v>0.0011594969889018936</v>
      </c>
    </row>
    <row r="38" spans="1:6" ht="12.75">
      <c r="A38" s="1">
        <v>29</v>
      </c>
      <c r="B38" s="2">
        <v>37589</v>
      </c>
      <c r="C38" s="23">
        <v>575.24</v>
      </c>
      <c r="D38" s="1">
        <f t="shared" si="1"/>
        <v>0.009928927705620396</v>
      </c>
      <c r="E38" s="1">
        <f t="shared" si="0"/>
        <v>0.004346546562024847</v>
      </c>
      <c r="F38" s="1">
        <f t="shared" si="2"/>
        <v>1.889246701585002E-05</v>
      </c>
    </row>
    <row r="39" spans="1:6" ht="12.75">
      <c r="A39" s="1">
        <v>30</v>
      </c>
      <c r="B39" s="2">
        <v>37592</v>
      </c>
      <c r="C39" s="23">
        <v>570.82</v>
      </c>
      <c r="D39" s="1">
        <f t="shared" si="1"/>
        <v>-0.015147883798990017</v>
      </c>
      <c r="E39" s="1">
        <f t="shared" si="0"/>
        <v>-0.020730264942585567</v>
      </c>
      <c r="F39" s="1">
        <f t="shared" si="2"/>
        <v>0.00042974388458979216</v>
      </c>
    </row>
    <row r="40" spans="1:6" ht="12.75">
      <c r="A40" s="1">
        <v>31</v>
      </c>
      <c r="B40" s="2">
        <v>37593</v>
      </c>
      <c r="C40" s="24">
        <v>558.5</v>
      </c>
      <c r="D40" s="1">
        <f t="shared" si="1"/>
        <v>-0.007713421486936228</v>
      </c>
      <c r="E40" s="1">
        <f t="shared" si="0"/>
        <v>-0.013295802630531777</v>
      </c>
      <c r="F40" s="1">
        <f t="shared" si="2"/>
        <v>0.00017677836759005572</v>
      </c>
    </row>
    <row r="41" spans="3:6" ht="12.75">
      <c r="C41" s="21" t="s">
        <v>4</v>
      </c>
      <c r="D41" s="16">
        <f>(SUM(D11:D40))/30</f>
        <v>0.005582381143595549</v>
      </c>
      <c r="E41" s="17" t="s">
        <v>7</v>
      </c>
      <c r="F41" s="16">
        <f>SUM(F11:F40)</f>
        <v>0.01406454769049153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2002-11-24T17:31:40Z</dcterms:created>
  <dcterms:modified xsi:type="dcterms:W3CDTF">2009-09-18T15:58:56Z</dcterms:modified>
  <cp:category/>
  <cp:version/>
  <cp:contentType/>
  <cp:contentStatus/>
</cp:coreProperties>
</file>