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1"/>
  </bookViews>
  <sheets>
    <sheet name="Data" sheetId="1" r:id="rId1"/>
    <sheet name="Information" sheetId="2" r:id="rId2"/>
    <sheet name="Blad3" sheetId="3" r:id="rId3"/>
  </sheets>
  <definedNames>
    <definedName name="_xlnm._FilterDatabase" localSheetId="1" hidden="1">'Information'!$A$6:$N$6</definedName>
    <definedName name="_xlfn.IFERROR" hidden="1">#NAME?</definedName>
    <definedName name="solver_adj" localSheetId="1" hidden="1">'Information'!$F$34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'Information'!$K$34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4000</definedName>
  </definedNames>
  <calcPr fullCalcOnLoad="1"/>
</workbook>
</file>

<file path=xl/sharedStrings.xml><?xml version="1.0" encoding="utf-8"?>
<sst xmlns="http://schemas.openxmlformats.org/spreadsheetml/2006/main" count="202" uniqueCount="102">
  <si>
    <t>Område</t>
  </si>
  <si>
    <t>Adress</t>
  </si>
  <si>
    <t>Pris</t>
  </si>
  <si>
    <t>Halmstad</t>
  </si>
  <si>
    <t>Fyllinge</t>
  </si>
  <si>
    <t>Gäddvägen 161</t>
  </si>
  <si>
    <t>Bostadsrättslägenhet L</t>
  </si>
  <si>
    <t>Välplanerad 4a!</t>
  </si>
  <si>
    <t>Abborrvägen 87</t>
  </si>
  <si>
    <t>FRÄSCH LÄGENHET</t>
  </si>
  <si>
    <t>Mörtvägen 14</t>
  </si>
  <si>
    <t>Rymlig 3a i markplan</t>
  </si>
  <si>
    <t>Centrum/Nyatorp</t>
  </si>
  <si>
    <t>Snöstorpsvägen 20</t>
  </si>
  <si>
    <t>Centralt</t>
  </si>
  <si>
    <t>Vattugatan 2C</t>
  </si>
  <si>
    <t>CENTRALT - ÖSTER</t>
  </si>
  <si>
    <t>Enslövsvägen 10 B</t>
  </si>
  <si>
    <t>Mycket trivsam</t>
  </si>
  <si>
    <t>Centrum/Öster</t>
  </si>
  <si>
    <t>Enslövsvägen 10 A</t>
  </si>
  <si>
    <t>FRÄSCH 2:A!</t>
  </si>
  <si>
    <t>Centrum</t>
  </si>
  <si>
    <t>Karl XI:s väg 25</t>
  </si>
  <si>
    <t>Etta i centrum.</t>
  </si>
  <si>
    <t>Snöstorpsvägen 12C</t>
  </si>
  <si>
    <t>EGEN UTEPLATS!</t>
  </si>
  <si>
    <t>Link_arrowKommun</t>
  </si>
  <si>
    <t>Link_arrowOmråde</t>
  </si>
  <si>
    <t>Link_arrowAdress</t>
  </si>
  <si>
    <t>Link_arrowRum</t>
  </si>
  <si>
    <t>Link_arrowBoarea Link_arrowArea</t>
  </si>
  <si>
    <t>Link_arrowAvgift</t>
  </si>
  <si>
    <t>Link_arrowTomtyta</t>
  </si>
  <si>
    <t>Link_arrowPris</t>
  </si>
  <si>
    <t>Link_arrowBostadstyp Link_arrowTyp</t>
  </si>
  <si>
    <t>Link_arrowInformation</t>
  </si>
  <si>
    <t>Visa läge på karta</t>
  </si>
  <si>
    <t>CENTRALT</t>
  </si>
  <si>
    <t>Karl XI:s väg 19</t>
  </si>
  <si>
    <t>Bissmarksgatan 8</t>
  </si>
  <si>
    <t>1.5</t>
  </si>
  <si>
    <t>AVGIFT: 1 463 kr/mån</t>
  </si>
  <si>
    <t>Stationsgatan 38</t>
  </si>
  <si>
    <t>Snöstorpsvägen 14 C</t>
  </si>
  <si>
    <t>TRIVSAM BALKONG</t>
  </si>
  <si>
    <t>Norra Vägen 20</t>
  </si>
  <si>
    <t>Låg månadsavgift</t>
  </si>
  <si>
    <t>Nissastrand Kv Jordbrukaren</t>
  </si>
  <si>
    <t>CENTRALT - NISSASTRAND</t>
  </si>
  <si>
    <t>Sven Jonsons gata 2 B</t>
  </si>
  <si>
    <t>Centralt &amp; natur...</t>
  </si>
  <si>
    <t>Visa läge på kartaHar VR-film</t>
  </si>
  <si>
    <t>Centralt/Galgberget</t>
  </si>
  <si>
    <t>Bergsgatan 8 A</t>
  </si>
  <si>
    <t>Utöver det vanliga!</t>
  </si>
  <si>
    <t>CENTRALT-NISSASTRAND</t>
  </si>
  <si>
    <t>Westerbergs gata 7</t>
  </si>
  <si>
    <t>2.5</t>
  </si>
  <si>
    <t>Toppklass!</t>
  </si>
  <si>
    <t>Sven Jonsons gata 2 E</t>
  </si>
  <si>
    <t>Centralt/Östra Förstaden</t>
  </si>
  <si>
    <t>Kaptensgatan 6</t>
  </si>
  <si>
    <t>Representativ våning</t>
  </si>
  <si>
    <t>Norra Vägen 26</t>
  </si>
  <si>
    <t>CENTRAL 3:A!</t>
  </si>
  <si>
    <t>Karl XI:s Väg 19</t>
  </si>
  <si>
    <t>Snöstorpsvägen 14 A</t>
  </si>
  <si>
    <t>Bostadsrätt V</t>
  </si>
  <si>
    <t>Äntligen en 4:a</t>
  </si>
  <si>
    <t>Stenvinkelsgatan 12</t>
  </si>
  <si>
    <t>Etagelägenhet!</t>
  </si>
  <si>
    <t>Centrum/ Öster</t>
  </si>
  <si>
    <t>Hemmansvägen 13</t>
  </si>
  <si>
    <t>Centrum/Nissastrand</t>
  </si>
  <si>
    <t>Sven Jonssons Gata 3</t>
  </si>
  <si>
    <t>Utsikt mot Nissan!</t>
  </si>
  <si>
    <t>Karl Ifvarssonsgata 2</t>
  </si>
  <si>
    <t>Färdigrenoverat!</t>
  </si>
  <si>
    <t>Hertig Knutsgatan 37 a</t>
  </si>
  <si>
    <t>Helfräscht nära HH!</t>
  </si>
  <si>
    <t>Costa Cálida</t>
  </si>
  <si>
    <t>POLARIS WORLD Golf Resorts</t>
  </si>
  <si>
    <t>Frennarp</t>
  </si>
  <si>
    <t>Tuskaftgången 23</t>
  </si>
  <si>
    <t>Naturnära läge</t>
  </si>
  <si>
    <t>Stad</t>
  </si>
  <si>
    <t>Kvm</t>
  </si>
  <si>
    <t>Månadsavgift</t>
  </si>
  <si>
    <t>Bostadstyp</t>
  </si>
  <si>
    <t>Ränta</t>
  </si>
  <si>
    <t>Värme</t>
  </si>
  <si>
    <t>El</t>
  </si>
  <si>
    <t>Månadskostnad</t>
  </si>
  <si>
    <t>Månadskostnad/Kvm</t>
  </si>
  <si>
    <t>Hämta data från hemnet.se till cell A3</t>
  </si>
  <si>
    <t>Målkostnad</t>
  </si>
  <si>
    <t>Vilket pris kan du betala?</t>
  </si>
  <si>
    <t>Utvärdering av fastigheter</t>
  </si>
  <si>
    <t>Här anger du räntenivån på bostadslån</t>
  </si>
  <si>
    <t>Här anger du kapitalskatten för att ta hänsyn till att räntekostnaden är avdragsgill i deklarationen</t>
  </si>
  <si>
    <t>Kapitalskatt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</si>
</sst>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%"/>
    <numFmt numFmtId="169" formatCode="0.000%"/>
    <numFmt numFmtId="170" formatCode="0.0000%"/>
    <numFmt numFmtId="171" formatCode="0.00000%"/>
    <numFmt numFmtId="172" formatCode="0.000000"/>
    <numFmt numFmtId="173" formatCode="0.00000"/>
    <numFmt numFmtId="174" formatCode="0.0000"/>
    <numFmt numFmtId="17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0" fontId="0" fillId="4" borderId="10" xfId="49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38" fillId="33" borderId="12" xfId="0" applyFont="1" applyFill="1" applyBorder="1" applyAlignment="1">
      <alignment/>
    </xf>
    <xf numFmtId="0" fontId="42" fillId="0" borderId="0" xfId="0" applyFont="1" applyAlignment="1">
      <alignment/>
    </xf>
    <xf numFmtId="2" fontId="43" fillId="33" borderId="13" xfId="0" applyNumberFormat="1" applyFont="1" applyFill="1" applyBorder="1" applyAlignment="1">
      <alignment/>
    </xf>
    <xf numFmtId="0" fontId="42" fillId="4" borderId="10" xfId="0" applyFont="1" applyFill="1" applyBorder="1" applyAlignment="1">
      <alignment/>
    </xf>
    <xf numFmtId="3" fontId="43" fillId="33" borderId="13" xfId="0" applyNumberFormat="1" applyFont="1" applyFill="1" applyBorder="1" applyAlignment="1">
      <alignment/>
    </xf>
    <xf numFmtId="4" fontId="43" fillId="33" borderId="14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0" fontId="42" fillId="0" borderId="15" xfId="0" applyFont="1" applyBorder="1" applyAlignment="1">
      <alignment/>
    </xf>
    <xf numFmtId="3" fontId="42" fillId="0" borderId="15" xfId="0" applyNumberFormat="1" applyFont="1" applyBorder="1" applyAlignment="1">
      <alignment/>
    </xf>
    <xf numFmtId="4" fontId="43" fillId="33" borderId="16" xfId="0" applyNumberFormat="1" applyFont="1" applyFill="1" applyBorder="1" applyAlignment="1">
      <alignment/>
    </xf>
    <xf numFmtId="3" fontId="43" fillId="33" borderId="16" xfId="0" applyNumberFormat="1" applyFont="1" applyFill="1" applyBorder="1" applyAlignment="1">
      <alignment/>
    </xf>
    <xf numFmtId="0" fontId="42" fillId="0" borderId="17" xfId="0" applyFont="1" applyBorder="1" applyAlignment="1">
      <alignment/>
    </xf>
    <xf numFmtId="0" fontId="41" fillId="34" borderId="12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ill="1" applyBorder="1" applyAlignment="1">
      <alignment/>
    </xf>
    <xf numFmtId="0" fontId="38" fillId="0" borderId="22" xfId="0" applyFont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38" fillId="0" borderId="10" xfId="0" applyFont="1" applyBorder="1" applyAlignment="1">
      <alignment/>
    </xf>
    <xf numFmtId="9" fontId="0" fillId="4" borderId="10" xfId="49" applyFont="1" applyFill="1" applyBorder="1" applyAlignment="1">
      <alignment/>
    </xf>
    <xf numFmtId="0" fontId="44" fillId="34" borderId="0" xfId="0" applyFont="1" applyFill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00390625" style="0" bestFit="1" customWidth="1"/>
    <col min="2" max="2" width="19.00390625" style="0" bestFit="1" customWidth="1"/>
    <col min="3" max="3" width="24.28125" style="0" customWidth="1"/>
    <col min="4" max="4" width="27.140625" style="0" customWidth="1"/>
    <col min="5" max="5" width="14.8515625" style="0" customWidth="1"/>
    <col min="6" max="6" width="31.8515625" style="0" customWidth="1"/>
    <col min="7" max="7" width="16.140625" style="0" bestFit="1" customWidth="1"/>
    <col min="8" max="8" width="18.28125" style="0" bestFit="1" customWidth="1"/>
    <col min="9" max="9" width="14.140625" style="0" bestFit="1" customWidth="1"/>
    <col min="10" max="10" width="34.57421875" style="0" bestFit="1" customWidth="1"/>
    <col min="11" max="11" width="21.7109375" style="0" bestFit="1" customWidth="1"/>
  </cols>
  <sheetData>
    <row r="1" ht="15.75">
      <c r="A1" s="5" t="s">
        <v>95</v>
      </c>
    </row>
    <row r="3" spans="2:11" ht="15"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</row>
    <row r="4" spans="1:10" ht="15">
      <c r="A4" t="s">
        <v>37</v>
      </c>
      <c r="B4" t="s">
        <v>3</v>
      </c>
      <c r="C4" t="s">
        <v>38</v>
      </c>
      <c r="D4" t="s">
        <v>39</v>
      </c>
      <c r="E4">
        <v>3</v>
      </c>
      <c r="F4">
        <v>66</v>
      </c>
      <c r="G4" s="1">
        <v>3614</v>
      </c>
      <c r="I4" s="1">
        <v>1175000</v>
      </c>
      <c r="J4" t="s">
        <v>6</v>
      </c>
    </row>
    <row r="5" spans="1:11" ht="15">
      <c r="A5" t="s">
        <v>37</v>
      </c>
      <c r="B5" t="s">
        <v>3</v>
      </c>
      <c r="C5" t="s">
        <v>14</v>
      </c>
      <c r="D5" t="s">
        <v>25</v>
      </c>
      <c r="E5">
        <v>2</v>
      </c>
      <c r="F5">
        <v>66.5</v>
      </c>
      <c r="G5" s="1">
        <v>2888</v>
      </c>
      <c r="I5" s="1">
        <v>795000</v>
      </c>
      <c r="J5" t="s">
        <v>6</v>
      </c>
      <c r="K5" t="s">
        <v>26</v>
      </c>
    </row>
    <row r="6" spans="1:10" ht="15">
      <c r="A6" t="s">
        <v>37</v>
      </c>
      <c r="B6" t="s">
        <v>3</v>
      </c>
      <c r="C6" t="s">
        <v>14</v>
      </c>
      <c r="D6" t="s">
        <v>15</v>
      </c>
      <c r="E6">
        <v>2</v>
      </c>
      <c r="F6">
        <v>68</v>
      </c>
      <c r="G6" s="1">
        <v>4970</v>
      </c>
      <c r="I6" s="1">
        <v>645000</v>
      </c>
      <c r="J6" t="s">
        <v>6</v>
      </c>
    </row>
    <row r="7" spans="1:11" ht="15">
      <c r="A7" t="s">
        <v>37</v>
      </c>
      <c r="B7" t="s">
        <v>3</v>
      </c>
      <c r="C7" t="s">
        <v>14</v>
      </c>
      <c r="D7" t="s">
        <v>40</v>
      </c>
      <c r="E7" t="s">
        <v>41</v>
      </c>
      <c r="F7">
        <v>45</v>
      </c>
      <c r="G7" s="1">
        <v>1463</v>
      </c>
      <c r="I7" s="1">
        <v>940000</v>
      </c>
      <c r="J7" t="s">
        <v>6</v>
      </c>
      <c r="K7" t="s">
        <v>42</v>
      </c>
    </row>
    <row r="8" spans="1:10" ht="15">
      <c r="A8" t="s">
        <v>37</v>
      </c>
      <c r="B8" t="s">
        <v>3</v>
      </c>
      <c r="C8" t="s">
        <v>14</v>
      </c>
      <c r="D8" t="s">
        <v>43</v>
      </c>
      <c r="E8">
        <v>2</v>
      </c>
      <c r="F8">
        <v>58.8</v>
      </c>
      <c r="G8" s="1">
        <v>3563</v>
      </c>
      <c r="I8" s="1">
        <v>795000</v>
      </c>
      <c r="J8" t="s">
        <v>6</v>
      </c>
    </row>
    <row r="9" spans="1:11" ht="15">
      <c r="A9" t="s">
        <v>37</v>
      </c>
      <c r="B9" t="s">
        <v>3</v>
      </c>
      <c r="C9" t="s">
        <v>14</v>
      </c>
      <c r="D9" t="s">
        <v>44</v>
      </c>
      <c r="E9">
        <v>3</v>
      </c>
      <c r="F9">
        <v>79.5</v>
      </c>
      <c r="G9" s="1">
        <v>3397</v>
      </c>
      <c r="I9" s="1">
        <v>880000</v>
      </c>
      <c r="J9" t="s">
        <v>6</v>
      </c>
      <c r="K9" t="s">
        <v>45</v>
      </c>
    </row>
    <row r="10" spans="1:11" ht="15">
      <c r="A10" t="s">
        <v>37</v>
      </c>
      <c r="B10" t="s">
        <v>3</v>
      </c>
      <c r="C10" t="s">
        <v>14</v>
      </c>
      <c r="D10" t="s">
        <v>46</v>
      </c>
      <c r="E10">
        <v>2</v>
      </c>
      <c r="F10">
        <v>66</v>
      </c>
      <c r="G10" s="1">
        <v>2970</v>
      </c>
      <c r="I10" s="1">
        <v>995000</v>
      </c>
      <c r="J10" t="s">
        <v>6</v>
      </c>
      <c r="K10" t="s">
        <v>47</v>
      </c>
    </row>
    <row r="11" spans="2:10" ht="15">
      <c r="B11" t="s">
        <v>3</v>
      </c>
      <c r="C11" t="s">
        <v>14</v>
      </c>
      <c r="D11" t="s">
        <v>48</v>
      </c>
      <c r="J11" t="s">
        <v>6</v>
      </c>
    </row>
    <row r="12" spans="1:11" ht="15">
      <c r="A12" t="s">
        <v>37</v>
      </c>
      <c r="B12" t="s">
        <v>3</v>
      </c>
      <c r="C12" t="s">
        <v>49</v>
      </c>
      <c r="D12" t="s">
        <v>50</v>
      </c>
      <c r="E12">
        <v>2</v>
      </c>
      <c r="F12">
        <v>83.5</v>
      </c>
      <c r="G12" s="1">
        <v>4929</v>
      </c>
      <c r="I12" s="1">
        <v>2275000</v>
      </c>
      <c r="J12" t="s">
        <v>6</v>
      </c>
      <c r="K12" t="s">
        <v>51</v>
      </c>
    </row>
    <row r="13" spans="1:11" ht="15">
      <c r="A13" t="s">
        <v>37</v>
      </c>
      <c r="B13" t="s">
        <v>3</v>
      </c>
      <c r="C13" t="s">
        <v>16</v>
      </c>
      <c r="D13" t="s">
        <v>17</v>
      </c>
      <c r="E13">
        <v>2</v>
      </c>
      <c r="F13">
        <v>57.5</v>
      </c>
      <c r="G13" s="1">
        <v>3832</v>
      </c>
      <c r="I13" s="1">
        <v>695000</v>
      </c>
      <c r="J13" t="s">
        <v>6</v>
      </c>
      <c r="K13" t="s">
        <v>18</v>
      </c>
    </row>
    <row r="14" spans="1:11" ht="15">
      <c r="A14" t="s">
        <v>52</v>
      </c>
      <c r="B14" t="s">
        <v>3</v>
      </c>
      <c r="C14" t="s">
        <v>53</v>
      </c>
      <c r="D14" t="s">
        <v>54</v>
      </c>
      <c r="E14">
        <v>3</v>
      </c>
      <c r="F14">
        <v>80</v>
      </c>
      <c r="G14" s="1">
        <v>5045</v>
      </c>
      <c r="I14" s="1">
        <v>1150000</v>
      </c>
      <c r="J14" t="s">
        <v>6</v>
      </c>
      <c r="K14" t="s">
        <v>55</v>
      </c>
    </row>
    <row r="15" spans="1:11" ht="15">
      <c r="A15" t="s">
        <v>37</v>
      </c>
      <c r="B15" t="s">
        <v>3</v>
      </c>
      <c r="C15" t="s">
        <v>56</v>
      </c>
      <c r="D15" t="s">
        <v>57</v>
      </c>
      <c r="E15" t="s">
        <v>58</v>
      </c>
      <c r="F15">
        <v>87.1</v>
      </c>
      <c r="G15" s="1">
        <v>5100</v>
      </c>
      <c r="I15" s="1">
        <v>2950000</v>
      </c>
      <c r="J15" t="s">
        <v>6</v>
      </c>
      <c r="K15" t="s">
        <v>59</v>
      </c>
    </row>
    <row r="16" spans="1:11" ht="15">
      <c r="A16" t="s">
        <v>37</v>
      </c>
      <c r="B16" t="s">
        <v>3</v>
      </c>
      <c r="C16" t="s">
        <v>56</v>
      </c>
      <c r="D16" t="s">
        <v>60</v>
      </c>
      <c r="E16">
        <v>2</v>
      </c>
      <c r="F16">
        <v>66</v>
      </c>
      <c r="G16" s="1">
        <v>4036</v>
      </c>
      <c r="I16" s="1">
        <v>950000</v>
      </c>
      <c r="J16" t="s">
        <v>6</v>
      </c>
      <c r="K16" t="s">
        <v>51</v>
      </c>
    </row>
    <row r="17" spans="1:11" ht="15">
      <c r="A17" t="s">
        <v>37</v>
      </c>
      <c r="B17" t="s">
        <v>3</v>
      </c>
      <c r="C17" t="s">
        <v>61</v>
      </c>
      <c r="D17" t="s">
        <v>62</v>
      </c>
      <c r="E17">
        <v>6</v>
      </c>
      <c r="F17">
        <v>180</v>
      </c>
      <c r="G17" s="1">
        <v>7192</v>
      </c>
      <c r="I17" s="1">
        <v>2850000</v>
      </c>
      <c r="J17" t="s">
        <v>6</v>
      </c>
      <c r="K17" t="s">
        <v>63</v>
      </c>
    </row>
    <row r="18" spans="1:11" ht="15">
      <c r="A18" t="s">
        <v>37</v>
      </c>
      <c r="B18" t="s">
        <v>3</v>
      </c>
      <c r="C18" t="s">
        <v>22</v>
      </c>
      <c r="D18" t="s">
        <v>64</v>
      </c>
      <c r="E18">
        <v>3</v>
      </c>
      <c r="F18">
        <v>82.9</v>
      </c>
      <c r="G18" s="1">
        <v>4280</v>
      </c>
      <c r="I18" s="1">
        <v>1095000</v>
      </c>
      <c r="J18" t="s">
        <v>6</v>
      </c>
      <c r="K18" t="s">
        <v>65</v>
      </c>
    </row>
    <row r="19" spans="1:10" ht="15">
      <c r="A19" t="s">
        <v>37</v>
      </c>
      <c r="B19" t="s">
        <v>3</v>
      </c>
      <c r="C19" t="s">
        <v>22</v>
      </c>
      <c r="D19" t="s">
        <v>66</v>
      </c>
      <c r="E19">
        <v>3</v>
      </c>
      <c r="F19">
        <v>66.5</v>
      </c>
      <c r="G19" s="1">
        <v>3797</v>
      </c>
      <c r="I19" s="1">
        <v>1275000</v>
      </c>
      <c r="J19" t="s">
        <v>6</v>
      </c>
    </row>
    <row r="20" spans="1:11" ht="15">
      <c r="A20" t="s">
        <v>37</v>
      </c>
      <c r="B20" t="s">
        <v>3</v>
      </c>
      <c r="C20" t="s">
        <v>22</v>
      </c>
      <c r="D20" t="s">
        <v>23</v>
      </c>
      <c r="E20">
        <v>1</v>
      </c>
      <c r="F20">
        <v>39</v>
      </c>
      <c r="G20" s="1">
        <v>2342</v>
      </c>
      <c r="I20" s="1">
        <v>745000</v>
      </c>
      <c r="J20" t="s">
        <v>6</v>
      </c>
      <c r="K20" t="s">
        <v>24</v>
      </c>
    </row>
    <row r="21" spans="1:11" ht="15">
      <c r="A21" t="s">
        <v>37</v>
      </c>
      <c r="B21" t="s">
        <v>3</v>
      </c>
      <c r="C21" t="s">
        <v>22</v>
      </c>
      <c r="D21" t="s">
        <v>67</v>
      </c>
      <c r="E21">
        <v>4</v>
      </c>
      <c r="F21">
        <v>103.5</v>
      </c>
      <c r="G21" s="1">
        <v>4497</v>
      </c>
      <c r="I21" s="1">
        <v>1175000</v>
      </c>
      <c r="J21" t="s">
        <v>68</v>
      </c>
      <c r="K21" t="s">
        <v>69</v>
      </c>
    </row>
    <row r="22" spans="1:11" ht="15">
      <c r="A22" t="s">
        <v>37</v>
      </c>
      <c r="B22" t="s">
        <v>3</v>
      </c>
      <c r="C22" t="s">
        <v>22</v>
      </c>
      <c r="D22" t="s">
        <v>70</v>
      </c>
      <c r="E22">
        <v>4</v>
      </c>
      <c r="F22">
        <v>96.9</v>
      </c>
      <c r="G22" s="1">
        <v>5842</v>
      </c>
      <c r="I22" s="1">
        <v>1475000</v>
      </c>
      <c r="J22" t="s">
        <v>6</v>
      </c>
      <c r="K22" t="s">
        <v>71</v>
      </c>
    </row>
    <row r="23" spans="1:10" ht="15">
      <c r="A23" t="s">
        <v>37</v>
      </c>
      <c r="B23" t="s">
        <v>3</v>
      </c>
      <c r="C23" t="s">
        <v>72</v>
      </c>
      <c r="D23" t="s">
        <v>73</v>
      </c>
      <c r="E23">
        <v>3</v>
      </c>
      <c r="F23">
        <v>73.5</v>
      </c>
      <c r="G23" s="1">
        <v>2957</v>
      </c>
      <c r="I23" s="1">
        <v>875000</v>
      </c>
      <c r="J23" t="s">
        <v>6</v>
      </c>
    </row>
    <row r="24" spans="1:11" ht="15">
      <c r="A24" t="s">
        <v>37</v>
      </c>
      <c r="B24" t="s">
        <v>3</v>
      </c>
      <c r="C24" t="s">
        <v>74</v>
      </c>
      <c r="D24" t="s">
        <v>75</v>
      </c>
      <c r="E24">
        <v>3</v>
      </c>
      <c r="F24">
        <v>90.5</v>
      </c>
      <c r="G24" s="1">
        <v>5122</v>
      </c>
      <c r="I24" s="1">
        <v>1750000</v>
      </c>
      <c r="J24" t="s">
        <v>6</v>
      </c>
      <c r="K24" t="s">
        <v>76</v>
      </c>
    </row>
    <row r="25" spans="1:10" ht="15">
      <c r="A25" t="s">
        <v>37</v>
      </c>
      <c r="B25" t="s">
        <v>3</v>
      </c>
      <c r="C25" t="s">
        <v>12</v>
      </c>
      <c r="D25" t="s">
        <v>13</v>
      </c>
      <c r="E25">
        <v>1</v>
      </c>
      <c r="F25">
        <v>43</v>
      </c>
      <c r="G25" s="1">
        <v>2021</v>
      </c>
      <c r="I25" s="1">
        <v>595000</v>
      </c>
      <c r="J25" t="s">
        <v>6</v>
      </c>
    </row>
    <row r="26" spans="1:11" ht="15">
      <c r="A26" t="s">
        <v>37</v>
      </c>
      <c r="B26" t="s">
        <v>3</v>
      </c>
      <c r="C26" t="s">
        <v>12</v>
      </c>
      <c r="D26" t="s">
        <v>77</v>
      </c>
      <c r="E26">
        <v>2</v>
      </c>
      <c r="F26">
        <v>62</v>
      </c>
      <c r="G26" s="1">
        <v>2051</v>
      </c>
      <c r="I26" s="1">
        <v>850000</v>
      </c>
      <c r="J26" t="s">
        <v>6</v>
      </c>
      <c r="K26" t="s">
        <v>78</v>
      </c>
    </row>
    <row r="27" spans="1:11" ht="15">
      <c r="A27" t="s">
        <v>37</v>
      </c>
      <c r="B27" t="s">
        <v>3</v>
      </c>
      <c r="C27" t="s">
        <v>19</v>
      </c>
      <c r="D27" t="s">
        <v>20</v>
      </c>
      <c r="E27">
        <v>2</v>
      </c>
      <c r="F27">
        <v>48.5</v>
      </c>
      <c r="G27" s="1">
        <v>3145</v>
      </c>
      <c r="I27" s="1">
        <v>745000</v>
      </c>
      <c r="J27" t="s">
        <v>6</v>
      </c>
      <c r="K27" t="s">
        <v>21</v>
      </c>
    </row>
    <row r="28" spans="1:11" ht="15">
      <c r="A28" t="s">
        <v>37</v>
      </c>
      <c r="B28" t="s">
        <v>3</v>
      </c>
      <c r="C28" t="s">
        <v>19</v>
      </c>
      <c r="D28" t="s">
        <v>79</v>
      </c>
      <c r="E28">
        <v>3</v>
      </c>
      <c r="F28">
        <v>81</v>
      </c>
      <c r="G28" s="1">
        <v>2599</v>
      </c>
      <c r="I28" s="1">
        <v>1375000</v>
      </c>
      <c r="J28" t="s">
        <v>6</v>
      </c>
      <c r="K28" t="s">
        <v>80</v>
      </c>
    </row>
    <row r="29" spans="2:10" ht="15">
      <c r="B29" t="s">
        <v>3</v>
      </c>
      <c r="C29" t="s">
        <v>81</v>
      </c>
      <c r="D29" t="s">
        <v>82</v>
      </c>
      <c r="I29" s="1">
        <v>1500000</v>
      </c>
      <c r="J29" t="s">
        <v>6</v>
      </c>
    </row>
    <row r="30" spans="1:11" ht="15">
      <c r="A30" t="s">
        <v>37</v>
      </c>
      <c r="B30" t="s">
        <v>3</v>
      </c>
      <c r="C30" t="s">
        <v>83</v>
      </c>
      <c r="D30" t="s">
        <v>84</v>
      </c>
      <c r="E30">
        <v>2</v>
      </c>
      <c r="F30">
        <v>71</v>
      </c>
      <c r="G30" s="1">
        <v>2806</v>
      </c>
      <c r="I30" s="1">
        <v>995000</v>
      </c>
      <c r="J30" t="s">
        <v>6</v>
      </c>
      <c r="K30" t="s">
        <v>85</v>
      </c>
    </row>
    <row r="31" spans="1:11" ht="15">
      <c r="A31" t="s">
        <v>37</v>
      </c>
      <c r="B31" t="s">
        <v>3</v>
      </c>
      <c r="C31" t="s">
        <v>4</v>
      </c>
      <c r="D31" t="s">
        <v>10</v>
      </c>
      <c r="E31">
        <v>3</v>
      </c>
      <c r="F31">
        <v>88</v>
      </c>
      <c r="G31" s="1">
        <v>6303</v>
      </c>
      <c r="I31" s="1">
        <v>435000</v>
      </c>
      <c r="J31" t="s">
        <v>6</v>
      </c>
      <c r="K31" t="s">
        <v>11</v>
      </c>
    </row>
    <row r="32" spans="1:11" ht="15">
      <c r="A32" t="s">
        <v>37</v>
      </c>
      <c r="B32" t="s">
        <v>3</v>
      </c>
      <c r="C32" t="s">
        <v>4</v>
      </c>
      <c r="D32" t="s">
        <v>5</v>
      </c>
      <c r="E32">
        <v>4</v>
      </c>
      <c r="F32">
        <v>88</v>
      </c>
      <c r="G32" s="1">
        <v>5951</v>
      </c>
      <c r="I32" s="1">
        <v>295000</v>
      </c>
      <c r="J32" t="s">
        <v>6</v>
      </c>
      <c r="K32" t="s">
        <v>7</v>
      </c>
    </row>
    <row r="33" spans="1:11" ht="15">
      <c r="A33" t="s">
        <v>37</v>
      </c>
      <c r="B33" t="s">
        <v>3</v>
      </c>
      <c r="C33" t="s">
        <v>4</v>
      </c>
      <c r="D33" t="s">
        <v>8</v>
      </c>
      <c r="E33">
        <v>3</v>
      </c>
      <c r="F33">
        <v>72</v>
      </c>
      <c r="G33" s="1">
        <v>4566</v>
      </c>
      <c r="I33" s="1">
        <v>395000</v>
      </c>
      <c r="J33" t="s">
        <v>6</v>
      </c>
      <c r="K33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5.421875" style="0" customWidth="1"/>
    <col min="2" max="2" width="21.57421875" style="0" customWidth="1"/>
    <col min="3" max="3" width="24.28125" style="0" customWidth="1"/>
    <col min="4" max="4" width="7.57421875" style="0" customWidth="1"/>
    <col min="5" max="5" width="16.140625" style="0" customWidth="1"/>
    <col min="7" max="7" width="19.421875" style="0" customWidth="1"/>
    <col min="8" max="8" width="8.8515625" style="0" customWidth="1"/>
    <col min="9" max="9" width="7.7109375" style="0" customWidth="1"/>
    <col min="11" max="11" width="17.28125" style="0" customWidth="1"/>
    <col min="12" max="12" width="22.140625" style="0" customWidth="1"/>
    <col min="13" max="13" width="11.421875" style="0" bestFit="1" customWidth="1"/>
    <col min="14" max="14" width="24.140625" style="0" customWidth="1"/>
  </cols>
  <sheetData>
    <row r="1" spans="1:14" ht="15.75">
      <c r="A1" s="19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15">
      <c r="A3" s="25" t="s">
        <v>90</v>
      </c>
      <c r="B3" s="2">
        <v>0.064</v>
      </c>
      <c r="C3" s="31" t="s">
        <v>99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15">
      <c r="A4" s="29" t="s">
        <v>101</v>
      </c>
      <c r="B4" s="30">
        <v>0.3</v>
      </c>
      <c r="C4" s="31" t="s">
        <v>100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ht="15">
      <c r="A6" s="3" t="s">
        <v>86</v>
      </c>
      <c r="B6" s="3" t="s">
        <v>0</v>
      </c>
      <c r="C6" s="3" t="s">
        <v>1</v>
      </c>
      <c r="D6" s="3" t="s">
        <v>87</v>
      </c>
      <c r="E6" s="3" t="s">
        <v>88</v>
      </c>
      <c r="F6" s="3" t="s">
        <v>2</v>
      </c>
      <c r="G6" s="3" t="s">
        <v>89</v>
      </c>
      <c r="H6" s="3" t="s">
        <v>91</v>
      </c>
      <c r="I6" s="3" t="s">
        <v>92</v>
      </c>
      <c r="J6" s="3" t="s">
        <v>90</v>
      </c>
      <c r="K6" s="3" t="s">
        <v>93</v>
      </c>
      <c r="L6" s="4" t="s">
        <v>94</v>
      </c>
      <c r="M6" s="6" t="s">
        <v>96</v>
      </c>
      <c r="N6" s="3" t="s">
        <v>97</v>
      </c>
    </row>
    <row r="7" spans="1:14" ht="15">
      <c r="A7" s="7" t="str">
        <f>Data!B4</f>
        <v>Halmstad</v>
      </c>
      <c r="B7" s="7" t="str">
        <f>Data!C4</f>
        <v>CENTRALT</v>
      </c>
      <c r="C7" s="7" t="str">
        <f>Data!D4</f>
        <v>Karl XI:s väg 19</v>
      </c>
      <c r="D7" s="7">
        <f>Data!F4</f>
        <v>66</v>
      </c>
      <c r="E7" s="13">
        <f>Data!G4</f>
        <v>3614</v>
      </c>
      <c r="F7" s="13">
        <f>Data!I4</f>
        <v>1175000</v>
      </c>
      <c r="G7" s="7" t="str">
        <f>Data!J4</f>
        <v>Bostadsrättslägenhet L</v>
      </c>
      <c r="H7" s="9">
        <v>200</v>
      </c>
      <c r="I7" s="9">
        <v>100</v>
      </c>
      <c r="J7" s="11">
        <f>(($B$3*F7)*(1-$B$4))/12</f>
        <v>4386.666666666667</v>
      </c>
      <c r="K7" s="11">
        <f>E7+H7+I7+J7</f>
        <v>8300.666666666668</v>
      </c>
      <c r="L7" s="12">
        <f>IF(D7=0,"",K7/D7)</f>
        <v>125.76767676767679</v>
      </c>
      <c r="M7" s="9"/>
      <c r="N7" s="10">
        <f>IF(M7=0,"",(M7-E7-H7-I7)/(($B$3*(1-$B$4))/12))</f>
      </c>
    </row>
    <row r="8" spans="1:14" ht="15">
      <c r="A8" s="7" t="str">
        <f>Data!B5</f>
        <v>Halmstad</v>
      </c>
      <c r="B8" s="7" t="str">
        <f>Data!C5</f>
        <v>Centralt</v>
      </c>
      <c r="C8" s="7" t="str">
        <f>Data!D5</f>
        <v>Snöstorpsvägen 12C</v>
      </c>
      <c r="D8" s="7">
        <f>Data!F5</f>
        <v>66.5</v>
      </c>
      <c r="E8" s="13">
        <f>Data!G5</f>
        <v>2888</v>
      </c>
      <c r="F8" s="13">
        <f>Data!I5</f>
        <v>795000</v>
      </c>
      <c r="G8" s="7" t="str">
        <f>Data!J5</f>
        <v>Bostadsrättslägenhet L</v>
      </c>
      <c r="H8" s="9">
        <v>200</v>
      </c>
      <c r="I8" s="9">
        <v>100</v>
      </c>
      <c r="J8" s="12">
        <f aca="true" t="shared" si="0" ref="J8:J57">(($B$3*F8)*(1-$B$4))/12</f>
        <v>2968</v>
      </c>
      <c r="K8" s="12">
        <f aca="true" t="shared" si="1" ref="K7:K36">E8+H8+I8+J8</f>
        <v>6156</v>
      </c>
      <c r="L8" s="12">
        <f aca="true" t="shared" si="2" ref="L8:L36">IF(D8=0,"",K8/D8)</f>
        <v>92.57142857142857</v>
      </c>
      <c r="M8" s="9">
        <v>4000</v>
      </c>
      <c r="N8" s="10">
        <f>IF(M8=0,"",(M8-E8-H8-I8)/(($B$3*(1-$B$4))/12))</f>
        <v>217500</v>
      </c>
    </row>
    <row r="9" spans="1:14" ht="15">
      <c r="A9" s="7" t="str">
        <f>Data!B6</f>
        <v>Halmstad</v>
      </c>
      <c r="B9" s="7" t="str">
        <f>Data!C6</f>
        <v>Centralt</v>
      </c>
      <c r="C9" s="7" t="str">
        <f>Data!D6</f>
        <v>Vattugatan 2C</v>
      </c>
      <c r="D9" s="7">
        <f>Data!F6</f>
        <v>68</v>
      </c>
      <c r="E9" s="13">
        <f>Data!G6</f>
        <v>4970</v>
      </c>
      <c r="F9" s="13">
        <f>Data!I6</f>
        <v>645000</v>
      </c>
      <c r="G9" s="7" t="str">
        <f>Data!J6</f>
        <v>Bostadsrättslägenhet L</v>
      </c>
      <c r="H9" s="9">
        <v>200</v>
      </c>
      <c r="I9" s="9">
        <v>100</v>
      </c>
      <c r="J9" s="12">
        <f t="shared" si="0"/>
        <v>2407.9999999999995</v>
      </c>
      <c r="K9" s="12">
        <f t="shared" si="1"/>
        <v>7678</v>
      </c>
      <c r="L9" s="12">
        <f t="shared" si="2"/>
        <v>112.91176470588235</v>
      </c>
      <c r="M9" s="9"/>
      <c r="N9" s="10">
        <f aca="true" t="shared" si="3" ref="N9:N57">IF(M9=0,"",(M9-E9-H9-I9)/(($B$3*(1-$B$4))/12))</f>
      </c>
    </row>
    <row r="10" spans="1:14" ht="15">
      <c r="A10" s="7" t="str">
        <f>Data!B7</f>
        <v>Halmstad</v>
      </c>
      <c r="B10" s="7" t="str">
        <f>Data!C7</f>
        <v>Centralt</v>
      </c>
      <c r="C10" s="7" t="str">
        <f>Data!D7</f>
        <v>Bissmarksgatan 8</v>
      </c>
      <c r="D10" s="7">
        <f>Data!F7</f>
        <v>45</v>
      </c>
      <c r="E10" s="13">
        <f>Data!G7</f>
        <v>1463</v>
      </c>
      <c r="F10" s="13">
        <f>Data!I7</f>
        <v>940000</v>
      </c>
      <c r="G10" s="7" t="str">
        <f>Data!J7</f>
        <v>Bostadsrättslägenhet L</v>
      </c>
      <c r="H10" s="9">
        <v>200</v>
      </c>
      <c r="I10" s="9">
        <v>100</v>
      </c>
      <c r="J10" s="12">
        <f t="shared" si="0"/>
        <v>3509.3333333333335</v>
      </c>
      <c r="K10" s="12">
        <f t="shared" si="1"/>
        <v>5272.333333333334</v>
      </c>
      <c r="L10" s="12">
        <f t="shared" si="2"/>
        <v>117.16296296296298</v>
      </c>
      <c r="M10" s="9"/>
      <c r="N10" s="10">
        <f t="shared" si="3"/>
      </c>
    </row>
    <row r="11" spans="1:14" ht="15">
      <c r="A11" s="7" t="str">
        <f>Data!B8</f>
        <v>Halmstad</v>
      </c>
      <c r="B11" s="7" t="str">
        <f>Data!C8</f>
        <v>Centralt</v>
      </c>
      <c r="C11" s="7" t="str">
        <f>Data!D8</f>
        <v>Stationsgatan 38</v>
      </c>
      <c r="D11" s="7">
        <f>Data!F8</f>
        <v>58.8</v>
      </c>
      <c r="E11" s="13">
        <f>Data!G8</f>
        <v>3563</v>
      </c>
      <c r="F11" s="13">
        <f>Data!I8</f>
        <v>795000</v>
      </c>
      <c r="G11" s="7" t="str">
        <f>Data!J8</f>
        <v>Bostadsrättslägenhet L</v>
      </c>
      <c r="H11" s="9">
        <v>200</v>
      </c>
      <c r="I11" s="9">
        <v>100</v>
      </c>
      <c r="J11" s="12">
        <f t="shared" si="0"/>
        <v>2968</v>
      </c>
      <c r="K11" s="12">
        <f t="shared" si="1"/>
        <v>6831</v>
      </c>
      <c r="L11" s="12">
        <f t="shared" si="2"/>
        <v>116.1734693877551</v>
      </c>
      <c r="M11" s="9"/>
      <c r="N11" s="10">
        <f t="shared" si="3"/>
      </c>
    </row>
    <row r="12" spans="1:14" ht="15">
      <c r="A12" s="7" t="str">
        <f>Data!B9</f>
        <v>Halmstad</v>
      </c>
      <c r="B12" s="7" t="str">
        <f>Data!C9</f>
        <v>Centralt</v>
      </c>
      <c r="C12" s="7" t="str">
        <f>Data!D9</f>
        <v>Snöstorpsvägen 14 C</v>
      </c>
      <c r="D12" s="7">
        <f>Data!F9</f>
        <v>79.5</v>
      </c>
      <c r="E12" s="13">
        <f>Data!G9</f>
        <v>3397</v>
      </c>
      <c r="F12" s="13">
        <f>Data!I9</f>
        <v>880000</v>
      </c>
      <c r="G12" s="7" t="str">
        <f>Data!J9</f>
        <v>Bostadsrättslägenhet L</v>
      </c>
      <c r="H12" s="9">
        <v>200</v>
      </c>
      <c r="I12" s="9">
        <v>100</v>
      </c>
      <c r="J12" s="12">
        <f t="shared" si="0"/>
        <v>3285.3333333333335</v>
      </c>
      <c r="K12" s="8">
        <f t="shared" si="1"/>
        <v>6982.333333333334</v>
      </c>
      <c r="L12" s="12">
        <f t="shared" si="2"/>
        <v>87.82809224318659</v>
      </c>
      <c r="M12" s="9"/>
      <c r="N12" s="10">
        <f t="shared" si="3"/>
      </c>
    </row>
    <row r="13" spans="1:14" ht="15">
      <c r="A13" s="7" t="str">
        <f>Data!B10</f>
        <v>Halmstad</v>
      </c>
      <c r="B13" s="7" t="str">
        <f>Data!C10</f>
        <v>Centralt</v>
      </c>
      <c r="C13" s="7" t="str">
        <f>Data!D10</f>
        <v>Norra Vägen 20</v>
      </c>
      <c r="D13" s="7">
        <f>Data!F10</f>
        <v>66</v>
      </c>
      <c r="E13" s="13">
        <f>Data!G10</f>
        <v>2970</v>
      </c>
      <c r="F13" s="13">
        <f>Data!I10</f>
        <v>995000</v>
      </c>
      <c r="G13" s="7" t="str">
        <f>Data!J10</f>
        <v>Bostadsrättslägenhet L</v>
      </c>
      <c r="H13" s="9">
        <v>200</v>
      </c>
      <c r="I13" s="9">
        <v>100</v>
      </c>
      <c r="J13" s="12">
        <f t="shared" si="0"/>
        <v>3714.6666666666665</v>
      </c>
      <c r="K13" s="12">
        <f t="shared" si="1"/>
        <v>6984.666666666666</v>
      </c>
      <c r="L13" s="12">
        <f t="shared" si="2"/>
        <v>105.82828282828282</v>
      </c>
      <c r="M13" s="9"/>
      <c r="N13" s="10">
        <f t="shared" si="3"/>
      </c>
    </row>
    <row r="14" spans="1:14" ht="15">
      <c r="A14" s="7" t="str">
        <f>Data!B11</f>
        <v>Halmstad</v>
      </c>
      <c r="B14" s="7" t="str">
        <f>Data!C11</f>
        <v>Centralt</v>
      </c>
      <c r="C14" s="7" t="str">
        <f>Data!D11</f>
        <v>Nissastrand Kv Jordbrukaren</v>
      </c>
      <c r="D14" s="7">
        <f>Data!F11</f>
        <v>0</v>
      </c>
      <c r="E14" s="13">
        <f>Data!G11</f>
        <v>0</v>
      </c>
      <c r="F14" s="13">
        <f>Data!I11</f>
        <v>0</v>
      </c>
      <c r="G14" s="7" t="str">
        <f>Data!J11</f>
        <v>Bostadsrättslägenhet L</v>
      </c>
      <c r="H14" s="9">
        <v>200</v>
      </c>
      <c r="I14" s="9">
        <v>100</v>
      </c>
      <c r="J14" s="12">
        <f t="shared" si="0"/>
        <v>0</v>
      </c>
      <c r="K14" s="12">
        <f t="shared" si="1"/>
        <v>300</v>
      </c>
      <c r="L14" s="12">
        <f t="shared" si="2"/>
      </c>
      <c r="M14" s="9"/>
      <c r="N14" s="10">
        <f t="shared" si="3"/>
      </c>
    </row>
    <row r="15" spans="1:14" ht="15">
      <c r="A15" s="7" t="str">
        <f>Data!B12</f>
        <v>Halmstad</v>
      </c>
      <c r="B15" s="7" t="str">
        <f>Data!C12</f>
        <v>CENTRALT - NISSASTRAND</v>
      </c>
      <c r="C15" s="7" t="str">
        <f>Data!D12</f>
        <v>Sven Jonsons gata 2 B</v>
      </c>
      <c r="D15" s="7">
        <f>Data!F12</f>
        <v>83.5</v>
      </c>
      <c r="E15" s="13">
        <f>Data!G12</f>
        <v>4929</v>
      </c>
      <c r="F15" s="13">
        <f>Data!I12</f>
        <v>2275000</v>
      </c>
      <c r="G15" s="7" t="str">
        <f>Data!J12</f>
        <v>Bostadsrättslägenhet L</v>
      </c>
      <c r="H15" s="9">
        <v>200</v>
      </c>
      <c r="I15" s="9">
        <v>100</v>
      </c>
      <c r="J15" s="12">
        <f t="shared" si="0"/>
        <v>8493.333333333334</v>
      </c>
      <c r="K15" s="8">
        <f t="shared" si="1"/>
        <v>13722.333333333334</v>
      </c>
      <c r="L15" s="12">
        <f t="shared" si="2"/>
        <v>164.33932135728543</v>
      </c>
      <c r="M15" s="9"/>
      <c r="N15" s="10">
        <f t="shared" si="3"/>
      </c>
    </row>
    <row r="16" spans="1:14" ht="15">
      <c r="A16" s="7" t="str">
        <f>Data!B13</f>
        <v>Halmstad</v>
      </c>
      <c r="B16" s="7" t="str">
        <f>Data!C13</f>
        <v>CENTRALT - ÖSTER</v>
      </c>
      <c r="C16" s="7" t="str">
        <f>Data!D13</f>
        <v>Enslövsvägen 10 B</v>
      </c>
      <c r="D16" s="7">
        <f>Data!F13</f>
        <v>57.5</v>
      </c>
      <c r="E16" s="13">
        <f>Data!G13</f>
        <v>3832</v>
      </c>
      <c r="F16" s="13">
        <f>Data!I13</f>
        <v>695000</v>
      </c>
      <c r="G16" s="7" t="str">
        <f>Data!J13</f>
        <v>Bostadsrättslägenhet L</v>
      </c>
      <c r="H16" s="9">
        <v>200</v>
      </c>
      <c r="I16" s="9">
        <v>100</v>
      </c>
      <c r="J16" s="12">
        <f t="shared" si="0"/>
        <v>2594.6666666666665</v>
      </c>
      <c r="K16" s="12">
        <f t="shared" si="1"/>
        <v>6726.666666666666</v>
      </c>
      <c r="L16" s="12">
        <f t="shared" si="2"/>
        <v>116.9855072463768</v>
      </c>
      <c r="M16" s="9"/>
      <c r="N16" s="10">
        <f t="shared" si="3"/>
      </c>
    </row>
    <row r="17" spans="1:14" ht="15">
      <c r="A17" s="7" t="str">
        <f>Data!B14</f>
        <v>Halmstad</v>
      </c>
      <c r="B17" s="7" t="str">
        <f>Data!C14</f>
        <v>Centralt/Galgberget</v>
      </c>
      <c r="C17" s="7" t="str">
        <f>Data!D14</f>
        <v>Bergsgatan 8 A</v>
      </c>
      <c r="D17" s="7">
        <f>Data!F14</f>
        <v>80</v>
      </c>
      <c r="E17" s="13">
        <f>Data!G14</f>
        <v>5045</v>
      </c>
      <c r="F17" s="13">
        <f>Data!I14</f>
        <v>1150000</v>
      </c>
      <c r="G17" s="7" t="str">
        <f>Data!J14</f>
        <v>Bostadsrättslägenhet L</v>
      </c>
      <c r="H17" s="9">
        <v>200</v>
      </c>
      <c r="I17" s="9">
        <v>100</v>
      </c>
      <c r="J17" s="12">
        <f t="shared" si="0"/>
        <v>4293.333333333333</v>
      </c>
      <c r="K17" s="12">
        <f t="shared" si="1"/>
        <v>9638.333333333332</v>
      </c>
      <c r="L17" s="12">
        <f t="shared" si="2"/>
        <v>120.47916666666666</v>
      </c>
      <c r="M17" s="9"/>
      <c r="N17" s="10">
        <f t="shared" si="3"/>
      </c>
    </row>
    <row r="18" spans="1:14" ht="15">
      <c r="A18" s="7" t="str">
        <f>Data!B15</f>
        <v>Halmstad</v>
      </c>
      <c r="B18" s="7" t="str">
        <f>Data!C15</f>
        <v>CENTRALT-NISSASTRAND</v>
      </c>
      <c r="C18" s="7" t="str">
        <f>Data!D15</f>
        <v>Westerbergs gata 7</v>
      </c>
      <c r="D18" s="7">
        <f>Data!F15</f>
        <v>87.1</v>
      </c>
      <c r="E18" s="13">
        <f>Data!G15</f>
        <v>5100</v>
      </c>
      <c r="F18" s="13">
        <f>Data!I15</f>
        <v>2950000</v>
      </c>
      <c r="G18" s="7" t="str">
        <f>Data!J15</f>
        <v>Bostadsrättslägenhet L</v>
      </c>
      <c r="H18" s="9">
        <v>200</v>
      </c>
      <c r="I18" s="9">
        <v>100</v>
      </c>
      <c r="J18" s="12">
        <f t="shared" si="0"/>
        <v>11013.333333333334</v>
      </c>
      <c r="K18" s="12">
        <f t="shared" si="1"/>
        <v>16413.333333333336</v>
      </c>
      <c r="L18" s="12">
        <f t="shared" si="2"/>
        <v>188.44240336777654</v>
      </c>
      <c r="M18" s="9"/>
      <c r="N18" s="10">
        <f t="shared" si="3"/>
      </c>
    </row>
    <row r="19" spans="1:14" ht="15">
      <c r="A19" s="7" t="str">
        <f>Data!B16</f>
        <v>Halmstad</v>
      </c>
      <c r="B19" s="7" t="str">
        <f>Data!C16</f>
        <v>CENTRALT-NISSASTRAND</v>
      </c>
      <c r="C19" s="7" t="str">
        <f>Data!D16</f>
        <v>Sven Jonsons gata 2 E</v>
      </c>
      <c r="D19" s="7">
        <f>Data!F16</f>
        <v>66</v>
      </c>
      <c r="E19" s="13">
        <f>Data!G16</f>
        <v>4036</v>
      </c>
      <c r="F19" s="13">
        <f>Data!I16</f>
        <v>950000</v>
      </c>
      <c r="G19" s="7" t="str">
        <f>Data!J16</f>
        <v>Bostadsrättslägenhet L</v>
      </c>
      <c r="H19" s="9">
        <v>200</v>
      </c>
      <c r="I19" s="9">
        <v>100</v>
      </c>
      <c r="J19" s="12">
        <f t="shared" si="0"/>
        <v>3546.6666666666665</v>
      </c>
      <c r="K19" s="8">
        <f t="shared" si="1"/>
        <v>7882.666666666666</v>
      </c>
      <c r="L19" s="12">
        <f t="shared" si="2"/>
        <v>119.43434343434342</v>
      </c>
      <c r="M19" s="9"/>
      <c r="N19" s="10">
        <f t="shared" si="3"/>
      </c>
    </row>
    <row r="20" spans="1:14" ht="15">
      <c r="A20" s="7" t="str">
        <f>Data!B17</f>
        <v>Halmstad</v>
      </c>
      <c r="B20" s="7" t="str">
        <f>Data!C17</f>
        <v>Centralt/Östra Förstaden</v>
      </c>
      <c r="C20" s="7" t="str">
        <f>Data!D17</f>
        <v>Kaptensgatan 6</v>
      </c>
      <c r="D20" s="7">
        <f>Data!F17</f>
        <v>180</v>
      </c>
      <c r="E20" s="13">
        <f>Data!G17</f>
        <v>7192</v>
      </c>
      <c r="F20" s="13">
        <f>Data!I17</f>
        <v>2850000</v>
      </c>
      <c r="G20" s="7" t="str">
        <f>Data!J17</f>
        <v>Bostadsrättslägenhet L</v>
      </c>
      <c r="H20" s="9">
        <v>200</v>
      </c>
      <c r="I20" s="9">
        <v>100</v>
      </c>
      <c r="J20" s="12">
        <f t="shared" si="0"/>
        <v>10639.999999999998</v>
      </c>
      <c r="K20" s="12">
        <f t="shared" si="1"/>
        <v>18132</v>
      </c>
      <c r="L20" s="12">
        <f t="shared" si="2"/>
        <v>100.73333333333333</v>
      </c>
      <c r="M20" s="9"/>
      <c r="N20" s="10">
        <f t="shared" si="3"/>
      </c>
    </row>
    <row r="21" spans="1:14" ht="15">
      <c r="A21" s="7" t="str">
        <f>Data!B18</f>
        <v>Halmstad</v>
      </c>
      <c r="B21" s="7" t="str">
        <f>Data!C18</f>
        <v>Centrum</v>
      </c>
      <c r="C21" s="7" t="str">
        <f>Data!D18</f>
        <v>Norra Vägen 26</v>
      </c>
      <c r="D21" s="7">
        <f>Data!F18</f>
        <v>82.9</v>
      </c>
      <c r="E21" s="13">
        <f>Data!G18</f>
        <v>4280</v>
      </c>
      <c r="F21" s="13">
        <f>Data!I18</f>
        <v>1095000</v>
      </c>
      <c r="G21" s="7" t="str">
        <f>Data!J18</f>
        <v>Bostadsrättslägenhet L</v>
      </c>
      <c r="H21" s="9">
        <v>200</v>
      </c>
      <c r="I21" s="9">
        <v>100</v>
      </c>
      <c r="J21" s="12">
        <f t="shared" si="0"/>
        <v>4088</v>
      </c>
      <c r="K21" s="12">
        <f t="shared" si="1"/>
        <v>8668</v>
      </c>
      <c r="L21" s="12">
        <f t="shared" si="2"/>
        <v>104.55971049457176</v>
      </c>
      <c r="M21" s="9"/>
      <c r="N21" s="10">
        <f t="shared" si="3"/>
      </c>
    </row>
    <row r="22" spans="1:14" ht="15">
      <c r="A22" s="7" t="str">
        <f>Data!B19</f>
        <v>Halmstad</v>
      </c>
      <c r="B22" s="7" t="str">
        <f>Data!C19</f>
        <v>Centrum</v>
      </c>
      <c r="C22" s="7" t="str">
        <f>Data!D19</f>
        <v>Karl XI:s Väg 19</v>
      </c>
      <c r="D22" s="7">
        <f>Data!F19</f>
        <v>66.5</v>
      </c>
      <c r="E22" s="13">
        <f>Data!G19</f>
        <v>3797</v>
      </c>
      <c r="F22" s="13">
        <f>Data!I19</f>
        <v>1275000</v>
      </c>
      <c r="G22" s="7" t="str">
        <f>Data!J19</f>
        <v>Bostadsrättslägenhet L</v>
      </c>
      <c r="H22" s="9">
        <v>200</v>
      </c>
      <c r="I22" s="9">
        <v>100</v>
      </c>
      <c r="J22" s="12">
        <f t="shared" si="0"/>
        <v>4760</v>
      </c>
      <c r="K22" s="12">
        <f t="shared" si="1"/>
        <v>8857</v>
      </c>
      <c r="L22" s="12">
        <f t="shared" si="2"/>
        <v>133.18796992481202</v>
      </c>
      <c r="M22" s="9"/>
      <c r="N22" s="10">
        <f t="shared" si="3"/>
      </c>
    </row>
    <row r="23" spans="1:14" ht="15">
      <c r="A23" s="7" t="str">
        <f>Data!B20</f>
        <v>Halmstad</v>
      </c>
      <c r="B23" s="7" t="str">
        <f>Data!C20</f>
        <v>Centrum</v>
      </c>
      <c r="C23" s="7" t="str">
        <f>Data!D20</f>
        <v>Karl XI:s väg 25</v>
      </c>
      <c r="D23" s="7">
        <f>Data!F20</f>
        <v>39</v>
      </c>
      <c r="E23" s="13">
        <f>Data!G20</f>
        <v>2342</v>
      </c>
      <c r="F23" s="13">
        <f>Data!I20</f>
        <v>745000</v>
      </c>
      <c r="G23" s="7" t="str">
        <f>Data!J20</f>
        <v>Bostadsrättslägenhet L</v>
      </c>
      <c r="H23" s="9">
        <v>200</v>
      </c>
      <c r="I23" s="9">
        <v>100</v>
      </c>
      <c r="J23" s="12">
        <f t="shared" si="0"/>
        <v>2781.3333333333335</v>
      </c>
      <c r="K23" s="12">
        <f t="shared" si="1"/>
        <v>5423.333333333334</v>
      </c>
      <c r="L23" s="12">
        <f t="shared" si="2"/>
        <v>139.05982905982907</v>
      </c>
      <c r="M23" s="9"/>
      <c r="N23" s="10">
        <f t="shared" si="3"/>
      </c>
    </row>
    <row r="24" spans="1:14" ht="15">
      <c r="A24" s="7" t="str">
        <f>Data!B21</f>
        <v>Halmstad</v>
      </c>
      <c r="B24" s="7" t="str">
        <f>Data!C21</f>
        <v>Centrum</v>
      </c>
      <c r="C24" s="7" t="str">
        <f>Data!D21</f>
        <v>Snöstorpsvägen 14 A</v>
      </c>
      <c r="D24" s="7">
        <f>Data!F21</f>
        <v>103.5</v>
      </c>
      <c r="E24" s="13">
        <f>Data!G21</f>
        <v>4497</v>
      </c>
      <c r="F24" s="13">
        <f>Data!I21</f>
        <v>1175000</v>
      </c>
      <c r="G24" s="7" t="str">
        <f>Data!J21</f>
        <v>Bostadsrätt V</v>
      </c>
      <c r="H24" s="9">
        <v>200</v>
      </c>
      <c r="I24" s="9">
        <v>100</v>
      </c>
      <c r="J24" s="12">
        <f t="shared" si="0"/>
        <v>4386.666666666667</v>
      </c>
      <c r="K24" s="8">
        <f t="shared" si="1"/>
        <v>9183.666666666668</v>
      </c>
      <c r="L24" s="12">
        <f t="shared" si="2"/>
        <v>88.73107890499196</v>
      </c>
      <c r="M24" s="9"/>
      <c r="N24" s="10">
        <f t="shared" si="3"/>
      </c>
    </row>
    <row r="25" spans="1:14" ht="15">
      <c r="A25" s="7" t="str">
        <f>Data!B22</f>
        <v>Halmstad</v>
      </c>
      <c r="B25" s="7" t="str">
        <f>Data!C22</f>
        <v>Centrum</v>
      </c>
      <c r="C25" s="7" t="str">
        <f>Data!D22</f>
        <v>Stenvinkelsgatan 12</v>
      </c>
      <c r="D25" s="7">
        <f>Data!F22</f>
        <v>96.9</v>
      </c>
      <c r="E25" s="13">
        <f>Data!G22</f>
        <v>5842</v>
      </c>
      <c r="F25" s="13">
        <f>Data!I22</f>
        <v>1475000</v>
      </c>
      <c r="G25" s="7" t="str">
        <f>Data!J22</f>
        <v>Bostadsrättslägenhet L</v>
      </c>
      <c r="H25" s="9">
        <v>200</v>
      </c>
      <c r="I25" s="9">
        <v>100</v>
      </c>
      <c r="J25" s="12">
        <f t="shared" si="0"/>
        <v>5506.666666666667</v>
      </c>
      <c r="K25" s="12">
        <f t="shared" si="1"/>
        <v>11648.666666666668</v>
      </c>
      <c r="L25" s="12">
        <f t="shared" si="2"/>
        <v>120.21327829377366</v>
      </c>
      <c r="M25" s="9"/>
      <c r="N25" s="10">
        <f t="shared" si="3"/>
      </c>
    </row>
    <row r="26" spans="1:14" ht="15">
      <c r="A26" s="7" t="str">
        <f>Data!B23</f>
        <v>Halmstad</v>
      </c>
      <c r="B26" s="7" t="str">
        <f>Data!C23</f>
        <v>Centrum/ Öster</v>
      </c>
      <c r="C26" s="7" t="str">
        <f>Data!D23</f>
        <v>Hemmansvägen 13</v>
      </c>
      <c r="D26" s="7">
        <f>Data!F23</f>
        <v>73.5</v>
      </c>
      <c r="E26" s="13">
        <f>Data!G23</f>
        <v>2957</v>
      </c>
      <c r="F26" s="13">
        <f>Data!I23</f>
        <v>875000</v>
      </c>
      <c r="G26" s="7" t="str">
        <f>Data!J23</f>
        <v>Bostadsrättslägenhet L</v>
      </c>
      <c r="H26" s="9">
        <v>200</v>
      </c>
      <c r="I26" s="9">
        <v>100</v>
      </c>
      <c r="J26" s="12">
        <f t="shared" si="0"/>
        <v>3266.6666666666665</v>
      </c>
      <c r="K26" s="12">
        <f t="shared" si="1"/>
        <v>6523.666666666666</v>
      </c>
      <c r="L26" s="12">
        <f t="shared" si="2"/>
        <v>88.75736961451247</v>
      </c>
      <c r="M26" s="9"/>
      <c r="N26" s="10">
        <f t="shared" si="3"/>
      </c>
    </row>
    <row r="27" spans="1:14" ht="15">
      <c r="A27" s="7" t="str">
        <f>Data!B24</f>
        <v>Halmstad</v>
      </c>
      <c r="B27" s="7" t="str">
        <f>Data!C24</f>
        <v>Centrum/Nissastrand</v>
      </c>
      <c r="C27" s="7" t="str">
        <f>Data!D24</f>
        <v>Sven Jonssons Gata 3</v>
      </c>
      <c r="D27" s="7">
        <f>Data!F24</f>
        <v>90.5</v>
      </c>
      <c r="E27" s="13">
        <f>Data!G24</f>
        <v>5122</v>
      </c>
      <c r="F27" s="13">
        <f>Data!I24</f>
        <v>1750000</v>
      </c>
      <c r="G27" s="7" t="str">
        <f>Data!J24</f>
        <v>Bostadsrättslägenhet L</v>
      </c>
      <c r="H27" s="9">
        <v>200</v>
      </c>
      <c r="I27" s="9">
        <v>100</v>
      </c>
      <c r="J27" s="12">
        <f t="shared" si="0"/>
        <v>6533.333333333333</v>
      </c>
      <c r="K27" s="12">
        <f t="shared" si="1"/>
        <v>11955.333333333332</v>
      </c>
      <c r="L27" s="12">
        <f t="shared" si="2"/>
        <v>132.10313075506446</v>
      </c>
      <c r="M27" s="9"/>
      <c r="N27" s="10">
        <f t="shared" si="3"/>
      </c>
    </row>
    <row r="28" spans="1:14" ht="15">
      <c r="A28" s="7" t="str">
        <f>Data!B25</f>
        <v>Halmstad</v>
      </c>
      <c r="B28" s="7" t="str">
        <f>Data!C25</f>
        <v>Centrum/Nyatorp</v>
      </c>
      <c r="C28" s="7" t="str">
        <f>Data!D25</f>
        <v>Snöstorpsvägen 20</v>
      </c>
      <c r="D28" s="7">
        <f>Data!F25</f>
        <v>43</v>
      </c>
      <c r="E28" s="13">
        <f>Data!G25</f>
        <v>2021</v>
      </c>
      <c r="F28" s="13">
        <f>Data!I25</f>
        <v>595000</v>
      </c>
      <c r="G28" s="7" t="str">
        <f>Data!J25</f>
        <v>Bostadsrättslägenhet L</v>
      </c>
      <c r="H28" s="9">
        <v>200</v>
      </c>
      <c r="I28" s="9">
        <v>100</v>
      </c>
      <c r="J28" s="12">
        <f t="shared" si="0"/>
        <v>2221.3333333333335</v>
      </c>
      <c r="K28" s="12">
        <f t="shared" si="1"/>
        <v>4542.333333333334</v>
      </c>
      <c r="L28" s="12">
        <f t="shared" si="2"/>
        <v>105.6356589147287</v>
      </c>
      <c r="M28" s="9"/>
      <c r="N28" s="10">
        <f t="shared" si="3"/>
      </c>
    </row>
    <row r="29" spans="1:14" ht="15">
      <c r="A29" s="7" t="str">
        <f>Data!B26</f>
        <v>Halmstad</v>
      </c>
      <c r="B29" s="7" t="str">
        <f>Data!C26</f>
        <v>Centrum/Nyatorp</v>
      </c>
      <c r="C29" s="7" t="str">
        <f>Data!D26</f>
        <v>Karl Ifvarssonsgata 2</v>
      </c>
      <c r="D29" s="7">
        <f>Data!F26</f>
        <v>62</v>
      </c>
      <c r="E29" s="13">
        <f>Data!G26</f>
        <v>2051</v>
      </c>
      <c r="F29" s="13">
        <f>Data!I26</f>
        <v>850000</v>
      </c>
      <c r="G29" s="7" t="str">
        <f>Data!J26</f>
        <v>Bostadsrättslägenhet L</v>
      </c>
      <c r="H29" s="9">
        <v>200</v>
      </c>
      <c r="I29" s="9">
        <v>100</v>
      </c>
      <c r="J29" s="12">
        <f t="shared" si="0"/>
        <v>3173.3333333333335</v>
      </c>
      <c r="K29" s="12">
        <f t="shared" si="1"/>
        <v>5524.333333333334</v>
      </c>
      <c r="L29" s="12">
        <f t="shared" si="2"/>
        <v>89.10215053763442</v>
      </c>
      <c r="M29" s="9"/>
      <c r="N29" s="10">
        <f t="shared" si="3"/>
      </c>
    </row>
    <row r="30" spans="1:14" ht="15">
      <c r="A30" s="7" t="str">
        <f>Data!B27</f>
        <v>Halmstad</v>
      </c>
      <c r="B30" s="7" t="str">
        <f>Data!C27</f>
        <v>Centrum/Öster</v>
      </c>
      <c r="C30" s="7" t="str">
        <f>Data!D27</f>
        <v>Enslövsvägen 10 A</v>
      </c>
      <c r="D30" s="7">
        <f>Data!F27</f>
        <v>48.5</v>
      </c>
      <c r="E30" s="13">
        <f>Data!G27</f>
        <v>3145</v>
      </c>
      <c r="F30" s="13">
        <f>Data!I27</f>
        <v>745000</v>
      </c>
      <c r="G30" s="7" t="str">
        <f>Data!J27</f>
        <v>Bostadsrättslägenhet L</v>
      </c>
      <c r="H30" s="9">
        <v>200</v>
      </c>
      <c r="I30" s="9">
        <v>100</v>
      </c>
      <c r="J30" s="12">
        <f t="shared" si="0"/>
        <v>2781.3333333333335</v>
      </c>
      <c r="K30" s="12">
        <f t="shared" si="1"/>
        <v>6226.333333333334</v>
      </c>
      <c r="L30" s="12">
        <f t="shared" si="2"/>
        <v>128.37800687285224</v>
      </c>
      <c r="M30" s="9"/>
      <c r="N30" s="10">
        <f t="shared" si="3"/>
      </c>
    </row>
    <row r="31" spans="1:14" ht="15">
      <c r="A31" s="7" t="str">
        <f>Data!B28</f>
        <v>Halmstad</v>
      </c>
      <c r="B31" s="7" t="str">
        <f>Data!C28</f>
        <v>Centrum/Öster</v>
      </c>
      <c r="C31" s="7" t="str">
        <f>Data!D28</f>
        <v>Hertig Knutsgatan 37 a</v>
      </c>
      <c r="D31" s="7">
        <f>Data!F28</f>
        <v>81</v>
      </c>
      <c r="E31" s="13">
        <f>Data!G28</f>
        <v>2599</v>
      </c>
      <c r="F31" s="13">
        <f>Data!I28</f>
        <v>1375000</v>
      </c>
      <c r="G31" s="7" t="str">
        <f>Data!J28</f>
        <v>Bostadsrättslägenhet L</v>
      </c>
      <c r="H31" s="9">
        <v>200</v>
      </c>
      <c r="I31" s="9">
        <v>100</v>
      </c>
      <c r="J31" s="12">
        <f t="shared" si="0"/>
        <v>5133.333333333333</v>
      </c>
      <c r="K31" s="12">
        <f t="shared" si="1"/>
        <v>8032.333333333333</v>
      </c>
      <c r="L31" s="12">
        <f t="shared" si="2"/>
        <v>99.16460905349794</v>
      </c>
      <c r="M31" s="9"/>
      <c r="N31" s="10">
        <f t="shared" si="3"/>
      </c>
    </row>
    <row r="32" spans="1:14" ht="15">
      <c r="A32" s="7" t="str">
        <f>Data!B29</f>
        <v>Halmstad</v>
      </c>
      <c r="B32" s="7" t="str">
        <f>Data!C29</f>
        <v>Costa Cálida</v>
      </c>
      <c r="C32" s="7" t="str">
        <f>Data!D29</f>
        <v>POLARIS WORLD Golf Resorts</v>
      </c>
      <c r="D32" s="7">
        <f>Data!F29</f>
        <v>0</v>
      </c>
      <c r="E32" s="13">
        <f>Data!G29</f>
        <v>0</v>
      </c>
      <c r="F32" s="13">
        <f>Data!I29</f>
        <v>1500000</v>
      </c>
      <c r="G32" s="7" t="str">
        <f>Data!J29</f>
        <v>Bostadsrättslägenhet L</v>
      </c>
      <c r="H32" s="9">
        <v>200</v>
      </c>
      <c r="I32" s="9">
        <v>100</v>
      </c>
      <c r="J32" s="12">
        <f t="shared" si="0"/>
        <v>5600</v>
      </c>
      <c r="K32" s="12">
        <f t="shared" si="1"/>
        <v>5900</v>
      </c>
      <c r="L32" s="12">
        <f t="shared" si="2"/>
      </c>
      <c r="M32" s="9"/>
      <c r="N32" s="10">
        <f t="shared" si="3"/>
      </c>
    </row>
    <row r="33" spans="1:14" ht="15">
      <c r="A33" s="7" t="str">
        <f>Data!B30</f>
        <v>Halmstad</v>
      </c>
      <c r="B33" s="7" t="str">
        <f>Data!C30</f>
        <v>Frennarp</v>
      </c>
      <c r="C33" s="7" t="str">
        <f>Data!D30</f>
        <v>Tuskaftgången 23</v>
      </c>
      <c r="D33" s="7">
        <f>Data!F30</f>
        <v>71</v>
      </c>
      <c r="E33" s="13">
        <f>Data!G30</f>
        <v>2806</v>
      </c>
      <c r="F33" s="13">
        <f>Data!I30</f>
        <v>995000</v>
      </c>
      <c r="G33" s="7" t="str">
        <f>Data!J30</f>
        <v>Bostadsrättslägenhet L</v>
      </c>
      <c r="H33" s="9">
        <v>200</v>
      </c>
      <c r="I33" s="9">
        <v>100</v>
      </c>
      <c r="J33" s="12">
        <f t="shared" si="0"/>
        <v>3714.6666666666665</v>
      </c>
      <c r="K33" s="12">
        <f t="shared" si="1"/>
        <v>6820.666666666666</v>
      </c>
      <c r="L33" s="12">
        <f t="shared" si="2"/>
        <v>96.06572769953051</v>
      </c>
      <c r="M33" s="9">
        <v>6820.67</v>
      </c>
      <c r="N33" s="10">
        <f t="shared" si="3"/>
        <v>995000.8928571428</v>
      </c>
    </row>
    <row r="34" spans="1:14" ht="15">
      <c r="A34" s="7" t="str">
        <f>Data!B31</f>
        <v>Halmstad</v>
      </c>
      <c r="B34" s="7" t="str">
        <f>Data!C31</f>
        <v>Fyllinge</v>
      </c>
      <c r="C34" s="7" t="str">
        <f>Data!D31</f>
        <v>Mörtvägen 14</v>
      </c>
      <c r="D34" s="7">
        <f>Data!F31</f>
        <v>88</v>
      </c>
      <c r="E34" s="13">
        <f>Data!G31</f>
        <v>6303</v>
      </c>
      <c r="F34" s="13">
        <f>Data!I31</f>
        <v>435000</v>
      </c>
      <c r="G34" s="7" t="str">
        <f>Data!J31</f>
        <v>Bostadsrättslägenhet L</v>
      </c>
      <c r="H34" s="9">
        <v>200</v>
      </c>
      <c r="I34" s="9">
        <v>100</v>
      </c>
      <c r="J34" s="12">
        <f t="shared" si="0"/>
        <v>1624</v>
      </c>
      <c r="K34" s="12">
        <f t="shared" si="1"/>
        <v>8227</v>
      </c>
      <c r="L34" s="12">
        <f t="shared" si="2"/>
        <v>93.48863636363636</v>
      </c>
      <c r="M34" s="9"/>
      <c r="N34" s="10">
        <f t="shared" si="3"/>
      </c>
    </row>
    <row r="35" spans="1:14" ht="15">
      <c r="A35" s="7" t="str">
        <f>Data!B32</f>
        <v>Halmstad</v>
      </c>
      <c r="B35" s="7" t="str">
        <f>Data!C32</f>
        <v>Fyllinge</v>
      </c>
      <c r="C35" s="7" t="str">
        <f>Data!D32</f>
        <v>Gäddvägen 161</v>
      </c>
      <c r="D35" s="7">
        <f>Data!F32</f>
        <v>88</v>
      </c>
      <c r="E35" s="13">
        <f>Data!G32</f>
        <v>5951</v>
      </c>
      <c r="F35" s="13">
        <f>Data!I32</f>
        <v>295000</v>
      </c>
      <c r="G35" s="7" t="str">
        <f>Data!J32</f>
        <v>Bostadsrättslägenhet L</v>
      </c>
      <c r="H35" s="9">
        <v>200</v>
      </c>
      <c r="I35" s="9">
        <v>100</v>
      </c>
      <c r="J35" s="12">
        <f t="shared" si="0"/>
        <v>1101.3333333333333</v>
      </c>
      <c r="K35" s="12">
        <f t="shared" si="1"/>
        <v>7352.333333333333</v>
      </c>
      <c r="L35" s="12">
        <f t="shared" si="2"/>
        <v>83.54924242424242</v>
      </c>
      <c r="M35" s="9"/>
      <c r="N35" s="10">
        <f t="shared" si="3"/>
      </c>
    </row>
    <row r="36" spans="1:14" ht="15">
      <c r="A36" s="7" t="str">
        <f>Data!B33</f>
        <v>Halmstad</v>
      </c>
      <c r="B36" s="7" t="str">
        <f>Data!C33</f>
        <v>Fyllinge</v>
      </c>
      <c r="C36" s="7" t="str">
        <f>Data!D33</f>
        <v>Abborrvägen 87</v>
      </c>
      <c r="D36" s="7">
        <f>Data!F33</f>
        <v>72</v>
      </c>
      <c r="E36" s="13">
        <f>Data!G33</f>
        <v>4566</v>
      </c>
      <c r="F36" s="13">
        <f>Data!I33</f>
        <v>395000</v>
      </c>
      <c r="G36" s="7" t="str">
        <f>Data!J33</f>
        <v>Bostadsrättslägenhet L</v>
      </c>
      <c r="H36" s="9">
        <v>200</v>
      </c>
      <c r="I36" s="9">
        <v>100</v>
      </c>
      <c r="J36" s="12">
        <f t="shared" si="0"/>
        <v>1474.6666666666667</v>
      </c>
      <c r="K36" s="12">
        <f t="shared" si="1"/>
        <v>6340.666666666667</v>
      </c>
      <c r="L36" s="12">
        <f t="shared" si="2"/>
        <v>88.06481481481482</v>
      </c>
      <c r="M36" s="9"/>
      <c r="N36" s="10">
        <f t="shared" si="3"/>
      </c>
    </row>
    <row r="37" spans="1:14" ht="15">
      <c r="A37" s="7">
        <f>Data!B34</f>
        <v>0</v>
      </c>
      <c r="B37" s="7">
        <f>Data!C34</f>
        <v>0</v>
      </c>
      <c r="C37" s="7">
        <f>Data!D34</f>
        <v>0</v>
      </c>
      <c r="D37" s="7">
        <f>Data!F34</f>
        <v>0</v>
      </c>
      <c r="E37" s="13">
        <f>Data!G34</f>
        <v>0</v>
      </c>
      <c r="F37" s="13">
        <f>Data!I34</f>
        <v>0</v>
      </c>
      <c r="G37" s="7">
        <f>Data!J34</f>
        <v>0</v>
      </c>
      <c r="H37" s="9">
        <v>200</v>
      </c>
      <c r="I37" s="9">
        <v>100</v>
      </c>
      <c r="J37" s="12">
        <f t="shared" si="0"/>
        <v>0</v>
      </c>
      <c r="K37" s="12">
        <f aca="true" t="shared" si="4" ref="K37:K56">E37+H37+I37+J37</f>
        <v>300</v>
      </c>
      <c r="L37" s="12">
        <f aca="true" t="shared" si="5" ref="L37:L56">IF(D37=0,"",K37/D37)</f>
      </c>
      <c r="M37" s="9"/>
      <c r="N37" s="10">
        <f t="shared" si="3"/>
      </c>
    </row>
    <row r="38" spans="1:14" ht="15">
      <c r="A38" s="7">
        <f>Data!B35</f>
        <v>0</v>
      </c>
      <c r="B38" s="7">
        <f>Data!C35</f>
        <v>0</v>
      </c>
      <c r="C38" s="7">
        <f>Data!D35</f>
        <v>0</v>
      </c>
      <c r="D38" s="7">
        <f>Data!F35</f>
        <v>0</v>
      </c>
      <c r="E38" s="13">
        <f>Data!G35</f>
        <v>0</v>
      </c>
      <c r="F38" s="13">
        <f>Data!I35</f>
        <v>0</v>
      </c>
      <c r="G38" s="7">
        <f>Data!J35</f>
        <v>0</v>
      </c>
      <c r="H38" s="9">
        <v>200</v>
      </c>
      <c r="I38" s="9">
        <v>100</v>
      </c>
      <c r="J38" s="12">
        <f t="shared" si="0"/>
        <v>0</v>
      </c>
      <c r="K38" s="12">
        <f t="shared" si="4"/>
        <v>300</v>
      </c>
      <c r="L38" s="12">
        <f t="shared" si="5"/>
      </c>
      <c r="M38" s="9"/>
      <c r="N38" s="10">
        <f t="shared" si="3"/>
      </c>
    </row>
    <row r="39" spans="1:14" ht="15">
      <c r="A39" s="7">
        <f>Data!B36</f>
        <v>0</v>
      </c>
      <c r="B39" s="7">
        <f>Data!C36</f>
        <v>0</v>
      </c>
      <c r="C39" s="7">
        <f>Data!D36</f>
        <v>0</v>
      </c>
      <c r="D39" s="7">
        <f>Data!F36</f>
        <v>0</v>
      </c>
      <c r="E39" s="13">
        <f>Data!G36</f>
        <v>0</v>
      </c>
      <c r="F39" s="13">
        <f>Data!I36</f>
        <v>0</v>
      </c>
      <c r="G39" s="7">
        <f>Data!J36</f>
        <v>0</v>
      </c>
      <c r="H39" s="9">
        <v>200</v>
      </c>
      <c r="I39" s="9">
        <v>100</v>
      </c>
      <c r="J39" s="12">
        <f t="shared" si="0"/>
        <v>0</v>
      </c>
      <c r="K39" s="12">
        <f t="shared" si="4"/>
        <v>300</v>
      </c>
      <c r="L39" s="12">
        <f t="shared" si="5"/>
      </c>
      <c r="M39" s="9"/>
      <c r="N39" s="10">
        <f t="shared" si="3"/>
      </c>
    </row>
    <row r="40" spans="1:14" ht="15">
      <c r="A40" s="7">
        <f>Data!B37</f>
        <v>0</v>
      </c>
      <c r="B40" s="7">
        <f>Data!C37</f>
        <v>0</v>
      </c>
      <c r="C40" s="7">
        <f>Data!D37</f>
        <v>0</v>
      </c>
      <c r="D40" s="7">
        <f>Data!F37</f>
        <v>0</v>
      </c>
      <c r="E40" s="13">
        <f>Data!G37</f>
        <v>0</v>
      </c>
      <c r="F40" s="13">
        <f>Data!I37</f>
        <v>0</v>
      </c>
      <c r="G40" s="7">
        <f>Data!J37</f>
        <v>0</v>
      </c>
      <c r="H40" s="9">
        <v>200</v>
      </c>
      <c r="I40" s="9">
        <v>100</v>
      </c>
      <c r="J40" s="12">
        <f t="shared" si="0"/>
        <v>0</v>
      </c>
      <c r="K40" s="12">
        <f t="shared" si="4"/>
        <v>300</v>
      </c>
      <c r="L40" s="12">
        <f t="shared" si="5"/>
      </c>
      <c r="M40" s="9"/>
      <c r="N40" s="10">
        <f t="shared" si="3"/>
      </c>
    </row>
    <row r="41" spans="1:14" ht="15">
      <c r="A41" s="7">
        <f>Data!B38</f>
        <v>0</v>
      </c>
      <c r="B41" s="7">
        <f>Data!C38</f>
        <v>0</v>
      </c>
      <c r="C41" s="7">
        <f>Data!D38</f>
        <v>0</v>
      </c>
      <c r="D41" s="7">
        <f>Data!F38</f>
        <v>0</v>
      </c>
      <c r="E41" s="13">
        <f>Data!G38</f>
        <v>0</v>
      </c>
      <c r="F41" s="13">
        <f>Data!I38</f>
        <v>0</v>
      </c>
      <c r="G41" s="7">
        <f>Data!J38</f>
        <v>0</v>
      </c>
      <c r="H41" s="9">
        <v>200</v>
      </c>
      <c r="I41" s="9">
        <v>100</v>
      </c>
      <c r="J41" s="12">
        <f t="shared" si="0"/>
        <v>0</v>
      </c>
      <c r="K41" s="12">
        <f t="shared" si="4"/>
        <v>300</v>
      </c>
      <c r="L41" s="12">
        <f t="shared" si="5"/>
      </c>
      <c r="M41" s="9"/>
      <c r="N41" s="10">
        <f t="shared" si="3"/>
      </c>
    </row>
    <row r="42" spans="1:14" ht="15">
      <c r="A42" s="7">
        <f>Data!B39</f>
        <v>0</v>
      </c>
      <c r="B42" s="7">
        <f>Data!C39</f>
        <v>0</v>
      </c>
      <c r="C42" s="7">
        <f>Data!D39</f>
        <v>0</v>
      </c>
      <c r="D42" s="7">
        <f>Data!F39</f>
        <v>0</v>
      </c>
      <c r="E42" s="13">
        <f>Data!G39</f>
        <v>0</v>
      </c>
      <c r="F42" s="13">
        <f>Data!I39</f>
        <v>0</v>
      </c>
      <c r="G42" s="7">
        <f>Data!J39</f>
        <v>0</v>
      </c>
      <c r="H42" s="9">
        <v>200</v>
      </c>
      <c r="I42" s="9">
        <v>100</v>
      </c>
      <c r="J42" s="12">
        <f t="shared" si="0"/>
        <v>0</v>
      </c>
      <c r="K42" s="12">
        <f t="shared" si="4"/>
        <v>300</v>
      </c>
      <c r="L42" s="12">
        <f t="shared" si="5"/>
      </c>
      <c r="M42" s="9"/>
      <c r="N42" s="10">
        <f t="shared" si="3"/>
      </c>
    </row>
    <row r="43" spans="1:14" ht="15">
      <c r="A43" s="7">
        <f>Data!B40</f>
        <v>0</v>
      </c>
      <c r="B43" s="7">
        <f>Data!C40</f>
        <v>0</v>
      </c>
      <c r="C43" s="7">
        <f>Data!D40</f>
        <v>0</v>
      </c>
      <c r="D43" s="7">
        <f>Data!F40</f>
        <v>0</v>
      </c>
      <c r="E43" s="13">
        <f>Data!G40</f>
        <v>0</v>
      </c>
      <c r="F43" s="13">
        <f>Data!I40</f>
        <v>0</v>
      </c>
      <c r="G43" s="7">
        <f>Data!J40</f>
        <v>0</v>
      </c>
      <c r="H43" s="9">
        <v>200</v>
      </c>
      <c r="I43" s="9">
        <v>100</v>
      </c>
      <c r="J43" s="12">
        <f t="shared" si="0"/>
        <v>0</v>
      </c>
      <c r="K43" s="12">
        <f t="shared" si="4"/>
        <v>300</v>
      </c>
      <c r="L43" s="12">
        <f t="shared" si="5"/>
      </c>
      <c r="M43" s="9"/>
      <c r="N43" s="10">
        <f t="shared" si="3"/>
      </c>
    </row>
    <row r="44" spans="1:14" ht="15">
      <c r="A44" s="7">
        <f>Data!B41</f>
        <v>0</v>
      </c>
      <c r="B44" s="7">
        <f>Data!C41</f>
        <v>0</v>
      </c>
      <c r="C44" s="7">
        <f>Data!D41</f>
        <v>0</v>
      </c>
      <c r="D44" s="7">
        <f>Data!F41</f>
        <v>0</v>
      </c>
      <c r="E44" s="13">
        <f>Data!G41</f>
        <v>0</v>
      </c>
      <c r="F44" s="13">
        <f>Data!I41</f>
        <v>0</v>
      </c>
      <c r="G44" s="7">
        <f>Data!J41</f>
        <v>0</v>
      </c>
      <c r="H44" s="9">
        <v>200</v>
      </c>
      <c r="I44" s="9">
        <v>100</v>
      </c>
      <c r="J44" s="12">
        <f t="shared" si="0"/>
        <v>0</v>
      </c>
      <c r="K44" s="12">
        <f t="shared" si="4"/>
        <v>300</v>
      </c>
      <c r="L44" s="12">
        <f t="shared" si="5"/>
      </c>
      <c r="M44" s="9"/>
      <c r="N44" s="10">
        <f t="shared" si="3"/>
      </c>
    </row>
    <row r="45" spans="1:14" ht="15">
      <c r="A45" s="7">
        <f>Data!B42</f>
        <v>0</v>
      </c>
      <c r="B45" s="7">
        <f>Data!C42</f>
        <v>0</v>
      </c>
      <c r="C45" s="7">
        <f>Data!D42</f>
        <v>0</v>
      </c>
      <c r="D45" s="7">
        <f>Data!F42</f>
        <v>0</v>
      </c>
      <c r="E45" s="13">
        <f>Data!G42</f>
        <v>0</v>
      </c>
      <c r="F45" s="13">
        <f>Data!I42</f>
        <v>0</v>
      </c>
      <c r="G45" s="7">
        <f>Data!J42</f>
        <v>0</v>
      </c>
      <c r="H45" s="9">
        <v>200</v>
      </c>
      <c r="I45" s="9">
        <v>100</v>
      </c>
      <c r="J45" s="12">
        <f t="shared" si="0"/>
        <v>0</v>
      </c>
      <c r="K45" s="12">
        <f t="shared" si="4"/>
        <v>300</v>
      </c>
      <c r="L45" s="12">
        <f t="shared" si="5"/>
      </c>
      <c r="M45" s="9"/>
      <c r="N45" s="10">
        <f t="shared" si="3"/>
      </c>
    </row>
    <row r="46" spans="1:14" ht="15">
      <c r="A46" s="7">
        <f>Data!B43</f>
        <v>0</v>
      </c>
      <c r="B46" s="7">
        <f>Data!C43</f>
        <v>0</v>
      </c>
      <c r="C46" s="7">
        <f>Data!D43</f>
        <v>0</v>
      </c>
      <c r="D46" s="7">
        <f>Data!F43</f>
        <v>0</v>
      </c>
      <c r="E46" s="13">
        <f>Data!G43</f>
        <v>0</v>
      </c>
      <c r="F46" s="13">
        <f>Data!I43</f>
        <v>0</v>
      </c>
      <c r="G46" s="7">
        <f>Data!J43</f>
        <v>0</v>
      </c>
      <c r="H46" s="9">
        <v>200</v>
      </c>
      <c r="I46" s="9">
        <v>100</v>
      </c>
      <c r="J46" s="12">
        <f t="shared" si="0"/>
        <v>0</v>
      </c>
      <c r="K46" s="12">
        <f t="shared" si="4"/>
        <v>300</v>
      </c>
      <c r="L46" s="12">
        <f t="shared" si="5"/>
      </c>
      <c r="M46" s="9"/>
      <c r="N46" s="10">
        <f t="shared" si="3"/>
      </c>
    </row>
    <row r="47" spans="1:14" ht="15">
      <c r="A47" s="7">
        <f>Data!B44</f>
        <v>0</v>
      </c>
      <c r="B47" s="7">
        <f>Data!C44</f>
        <v>0</v>
      </c>
      <c r="C47" s="7">
        <f>Data!D44</f>
        <v>0</v>
      </c>
      <c r="D47" s="7">
        <f>Data!F44</f>
        <v>0</v>
      </c>
      <c r="E47" s="13">
        <f>Data!G44</f>
        <v>0</v>
      </c>
      <c r="F47" s="13">
        <f>Data!I44</f>
        <v>0</v>
      </c>
      <c r="G47" s="7">
        <f>Data!J44</f>
        <v>0</v>
      </c>
      <c r="H47" s="9">
        <v>200</v>
      </c>
      <c r="I47" s="9">
        <v>100</v>
      </c>
      <c r="J47" s="12">
        <f t="shared" si="0"/>
        <v>0</v>
      </c>
      <c r="K47" s="12">
        <f t="shared" si="4"/>
        <v>300</v>
      </c>
      <c r="L47" s="12">
        <f t="shared" si="5"/>
      </c>
      <c r="M47" s="9"/>
      <c r="N47" s="10">
        <f t="shared" si="3"/>
      </c>
    </row>
    <row r="48" spans="1:14" ht="15">
      <c r="A48" s="7">
        <f>Data!B45</f>
        <v>0</v>
      </c>
      <c r="B48" s="7">
        <f>Data!C45</f>
        <v>0</v>
      </c>
      <c r="C48" s="7">
        <f>Data!D45</f>
        <v>0</v>
      </c>
      <c r="D48" s="7">
        <f>Data!F45</f>
        <v>0</v>
      </c>
      <c r="E48" s="13">
        <f>Data!G45</f>
        <v>0</v>
      </c>
      <c r="F48" s="13">
        <f>Data!I45</f>
        <v>0</v>
      </c>
      <c r="G48" s="7">
        <f>Data!J45</f>
        <v>0</v>
      </c>
      <c r="H48" s="9">
        <v>200</v>
      </c>
      <c r="I48" s="9">
        <v>100</v>
      </c>
      <c r="J48" s="12">
        <f t="shared" si="0"/>
        <v>0</v>
      </c>
      <c r="K48" s="12">
        <f t="shared" si="4"/>
        <v>300</v>
      </c>
      <c r="L48" s="12">
        <f t="shared" si="5"/>
      </c>
      <c r="M48" s="9"/>
      <c r="N48" s="10">
        <f t="shared" si="3"/>
      </c>
    </row>
    <row r="49" spans="1:14" ht="15">
      <c r="A49" s="7">
        <f>Data!B46</f>
        <v>0</v>
      </c>
      <c r="B49" s="7">
        <f>Data!C46</f>
        <v>0</v>
      </c>
      <c r="C49" s="7">
        <f>Data!D46</f>
        <v>0</v>
      </c>
      <c r="D49" s="7">
        <f>Data!F46</f>
        <v>0</v>
      </c>
      <c r="E49" s="13">
        <f>Data!G46</f>
        <v>0</v>
      </c>
      <c r="F49" s="13">
        <f>Data!I46</f>
        <v>0</v>
      </c>
      <c r="G49" s="7">
        <f>Data!J46</f>
        <v>0</v>
      </c>
      <c r="H49" s="9">
        <v>200</v>
      </c>
      <c r="I49" s="9">
        <v>100</v>
      </c>
      <c r="J49" s="12">
        <f t="shared" si="0"/>
        <v>0</v>
      </c>
      <c r="K49" s="12">
        <f t="shared" si="4"/>
        <v>300</v>
      </c>
      <c r="L49" s="12">
        <f t="shared" si="5"/>
      </c>
      <c r="M49" s="9"/>
      <c r="N49" s="10">
        <f t="shared" si="3"/>
      </c>
    </row>
    <row r="50" spans="1:14" ht="15">
      <c r="A50" s="7">
        <f>Data!B47</f>
        <v>0</v>
      </c>
      <c r="B50" s="7">
        <f>Data!C47</f>
        <v>0</v>
      </c>
      <c r="C50" s="7">
        <f>Data!D47</f>
        <v>0</v>
      </c>
      <c r="D50" s="7">
        <f>Data!F47</f>
        <v>0</v>
      </c>
      <c r="E50" s="13">
        <f>Data!G47</f>
        <v>0</v>
      </c>
      <c r="F50" s="13">
        <f>Data!I47</f>
        <v>0</v>
      </c>
      <c r="G50" s="7">
        <f>Data!J47</f>
        <v>0</v>
      </c>
      <c r="H50" s="9">
        <v>200</v>
      </c>
      <c r="I50" s="9">
        <v>100</v>
      </c>
      <c r="J50" s="12">
        <f t="shared" si="0"/>
        <v>0</v>
      </c>
      <c r="K50" s="12">
        <f t="shared" si="4"/>
        <v>300</v>
      </c>
      <c r="L50" s="12">
        <f t="shared" si="5"/>
      </c>
      <c r="M50" s="9"/>
      <c r="N50" s="10">
        <f t="shared" si="3"/>
      </c>
    </row>
    <row r="51" spans="1:14" ht="15">
      <c r="A51" s="7">
        <f>Data!B48</f>
        <v>0</v>
      </c>
      <c r="B51" s="7">
        <f>Data!C48</f>
        <v>0</v>
      </c>
      <c r="C51" s="7">
        <f>Data!D48</f>
        <v>0</v>
      </c>
      <c r="D51" s="7">
        <f>Data!F48</f>
        <v>0</v>
      </c>
      <c r="E51" s="13">
        <f>Data!G48</f>
        <v>0</v>
      </c>
      <c r="F51" s="13">
        <f>Data!I48</f>
        <v>0</v>
      </c>
      <c r="G51" s="7">
        <f>Data!J48</f>
        <v>0</v>
      </c>
      <c r="H51" s="9">
        <v>200</v>
      </c>
      <c r="I51" s="9">
        <v>100</v>
      </c>
      <c r="J51" s="12">
        <f t="shared" si="0"/>
        <v>0</v>
      </c>
      <c r="K51" s="12">
        <f t="shared" si="4"/>
        <v>300</v>
      </c>
      <c r="L51" s="12">
        <f t="shared" si="5"/>
      </c>
      <c r="M51" s="9"/>
      <c r="N51" s="10">
        <f t="shared" si="3"/>
      </c>
    </row>
    <row r="52" spans="1:14" ht="15">
      <c r="A52" s="7">
        <f>Data!B49</f>
        <v>0</v>
      </c>
      <c r="B52" s="7">
        <f>Data!C49</f>
        <v>0</v>
      </c>
      <c r="C52" s="7">
        <f>Data!D49</f>
        <v>0</v>
      </c>
      <c r="D52" s="7">
        <f>Data!F49</f>
        <v>0</v>
      </c>
      <c r="E52" s="13">
        <f>Data!G49</f>
        <v>0</v>
      </c>
      <c r="F52" s="13">
        <f>Data!I49</f>
        <v>0</v>
      </c>
      <c r="G52" s="7">
        <f>Data!J49</f>
        <v>0</v>
      </c>
      <c r="H52" s="9">
        <v>200</v>
      </c>
      <c r="I52" s="9">
        <v>100</v>
      </c>
      <c r="J52" s="12">
        <f t="shared" si="0"/>
        <v>0</v>
      </c>
      <c r="K52" s="12">
        <f t="shared" si="4"/>
        <v>300</v>
      </c>
      <c r="L52" s="12">
        <f t="shared" si="5"/>
      </c>
      <c r="M52" s="9"/>
      <c r="N52" s="10">
        <f t="shared" si="3"/>
      </c>
    </row>
    <row r="53" spans="1:14" ht="15">
      <c r="A53" s="7">
        <f>Data!B50</f>
        <v>0</v>
      </c>
      <c r="B53" s="7">
        <f>Data!C50</f>
        <v>0</v>
      </c>
      <c r="C53" s="7">
        <f>Data!D50</f>
        <v>0</v>
      </c>
      <c r="D53" s="7">
        <f>Data!F50</f>
        <v>0</v>
      </c>
      <c r="E53" s="13">
        <f>Data!G50</f>
        <v>0</v>
      </c>
      <c r="F53" s="13">
        <f>Data!I50</f>
        <v>0</v>
      </c>
      <c r="G53" s="7">
        <f>Data!J50</f>
        <v>0</v>
      </c>
      <c r="H53" s="9">
        <v>200</v>
      </c>
      <c r="I53" s="9">
        <v>100</v>
      </c>
      <c r="J53" s="12">
        <f t="shared" si="0"/>
        <v>0</v>
      </c>
      <c r="K53" s="12">
        <f t="shared" si="4"/>
        <v>300</v>
      </c>
      <c r="L53" s="12">
        <f t="shared" si="5"/>
      </c>
      <c r="M53" s="9"/>
      <c r="N53" s="10">
        <f t="shared" si="3"/>
      </c>
    </row>
    <row r="54" spans="1:14" ht="15">
      <c r="A54" s="7">
        <f>Data!B51</f>
        <v>0</v>
      </c>
      <c r="B54" s="7">
        <f>Data!C51</f>
        <v>0</v>
      </c>
      <c r="C54" s="7">
        <f>Data!D51</f>
        <v>0</v>
      </c>
      <c r="D54" s="7">
        <f>Data!F51</f>
        <v>0</v>
      </c>
      <c r="E54" s="13">
        <f>Data!G51</f>
        <v>0</v>
      </c>
      <c r="F54" s="13">
        <f>Data!I51</f>
        <v>0</v>
      </c>
      <c r="G54" s="7">
        <f>Data!J51</f>
        <v>0</v>
      </c>
      <c r="H54" s="9">
        <v>200</v>
      </c>
      <c r="I54" s="9">
        <v>100</v>
      </c>
      <c r="J54" s="12">
        <f t="shared" si="0"/>
        <v>0</v>
      </c>
      <c r="K54" s="12">
        <f t="shared" si="4"/>
        <v>300</v>
      </c>
      <c r="L54" s="12">
        <f t="shared" si="5"/>
      </c>
      <c r="M54" s="9"/>
      <c r="N54" s="10">
        <f t="shared" si="3"/>
      </c>
    </row>
    <row r="55" spans="1:14" ht="15">
      <c r="A55" s="7">
        <f>Data!B52</f>
        <v>0</v>
      </c>
      <c r="B55" s="7">
        <f>Data!C52</f>
        <v>0</v>
      </c>
      <c r="C55" s="7">
        <f>Data!D52</f>
        <v>0</v>
      </c>
      <c r="D55" s="7">
        <f>Data!F52</f>
        <v>0</v>
      </c>
      <c r="E55" s="13">
        <f>Data!G52</f>
        <v>0</v>
      </c>
      <c r="F55" s="13">
        <f>Data!I52</f>
        <v>0</v>
      </c>
      <c r="G55" s="7">
        <f>Data!J52</f>
        <v>0</v>
      </c>
      <c r="H55" s="9">
        <v>200</v>
      </c>
      <c r="I55" s="9">
        <v>100</v>
      </c>
      <c r="J55" s="12">
        <f t="shared" si="0"/>
        <v>0</v>
      </c>
      <c r="K55" s="12">
        <f t="shared" si="4"/>
        <v>300</v>
      </c>
      <c r="L55" s="12">
        <f t="shared" si="5"/>
      </c>
      <c r="M55" s="9"/>
      <c r="N55" s="10">
        <f t="shared" si="3"/>
      </c>
    </row>
    <row r="56" spans="1:14" ht="15">
      <c r="A56" s="7">
        <f>Data!B53</f>
        <v>0</v>
      </c>
      <c r="B56" s="7">
        <f>Data!C53</f>
        <v>0</v>
      </c>
      <c r="C56" s="7">
        <f>Data!D53</f>
        <v>0</v>
      </c>
      <c r="D56" s="7">
        <f>Data!F53</f>
        <v>0</v>
      </c>
      <c r="E56" s="13">
        <f>Data!G53</f>
        <v>0</v>
      </c>
      <c r="F56" s="13">
        <f>Data!I53</f>
        <v>0</v>
      </c>
      <c r="G56" s="7">
        <f>Data!J53</f>
        <v>0</v>
      </c>
      <c r="H56" s="9">
        <v>200</v>
      </c>
      <c r="I56" s="9">
        <v>100</v>
      </c>
      <c r="J56" s="12">
        <f t="shared" si="0"/>
        <v>0</v>
      </c>
      <c r="K56" s="12">
        <f t="shared" si="4"/>
        <v>300</v>
      </c>
      <c r="L56" s="12">
        <f t="shared" si="5"/>
      </c>
      <c r="M56" s="9"/>
      <c r="N56" s="10">
        <f t="shared" si="3"/>
      </c>
    </row>
    <row r="57" spans="1:14" ht="15">
      <c r="A57" s="14">
        <f>Data!B98</f>
        <v>0</v>
      </c>
      <c r="B57" s="14">
        <f>Data!C98</f>
        <v>0</v>
      </c>
      <c r="C57" s="14">
        <f>Data!D54</f>
        <v>0</v>
      </c>
      <c r="D57" s="14">
        <f>Data!F54</f>
        <v>0</v>
      </c>
      <c r="E57" s="15">
        <f>Data!G54</f>
        <v>0</v>
      </c>
      <c r="F57" s="15">
        <f>Data!I54</f>
        <v>0</v>
      </c>
      <c r="G57" s="18">
        <f>Data!J54</f>
        <v>0</v>
      </c>
      <c r="H57" s="9">
        <v>200</v>
      </c>
      <c r="I57" s="9">
        <v>100</v>
      </c>
      <c r="J57" s="16">
        <f t="shared" si="0"/>
        <v>0</v>
      </c>
      <c r="K57" s="16">
        <f>E57+H57+I57+J57</f>
        <v>300</v>
      </c>
      <c r="L57" s="16">
        <f>IF(D57=0,"",K57/D57)</f>
      </c>
      <c r="M57" s="9"/>
      <c r="N57" s="17">
        <f t="shared" si="3"/>
      </c>
    </row>
  </sheetData>
  <sheetProtection/>
  <autoFilter ref="A6:N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2008-10-01T19:25:12Z</dcterms:created>
  <dcterms:modified xsi:type="dcterms:W3CDTF">2008-10-09T09:47:03Z</dcterms:modified>
  <cp:category/>
  <cp:version/>
  <cp:contentType/>
  <cp:contentStatus/>
</cp:coreProperties>
</file>