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Annuitetkalkyl" sheetId="1" r:id="rId1"/>
    <sheet name="Avkastningskrav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<sst xmlns="http://schemas.openxmlformats.org/spreadsheetml/2006/main" count="65" uniqueCount="65">
  <si>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Alternativ 1</t>
  </si>
  <si>
    <t>Avkastningskrav</t>
  </si>
  <si>
    <t>Riskfri ränta</t>
  </si>
  <si>
    <t>Marknadsrisk</t>
  </si>
  <si>
    <t>Riskpremie för aktiemarknaden</t>
  </si>
  <si>
    <t>Skattesats</t>
  </si>
  <si>
    <t>Skattesatsen som skall betalas på företagets vinst</t>
  </si>
  <si>
    <t>Inflationstakt</t>
  </si>
  <si>
    <t>Betavärde</t>
  </si>
  <si>
    <t>Den valda inflationstakten</t>
  </si>
  <si>
    <t>Aktieägares avkastningskrav</t>
  </si>
  <si>
    <t>Långivares avkastningskrav</t>
  </si>
  <si>
    <t>Den nominella genomsnittliga räntesatsen</t>
  </si>
  <si>
    <t>Genomsnittlig ränta</t>
  </si>
  <si>
    <t>Den nominella riskfria räntan, statsobligationer eller statsskulväxlar</t>
  </si>
  <si>
    <t>Betavärdet för den här typen av företag eller bransch, riskfaktor</t>
  </si>
  <si>
    <t>Andelar kapital i finansiering för investering</t>
  </si>
  <si>
    <t>Aktieägarkapital</t>
  </si>
  <si>
    <t>Långivares kapital</t>
  </si>
  <si>
    <t>Totalt</t>
  </si>
  <si>
    <t>Avkastningskrav aktieägare</t>
  </si>
  <si>
    <t>Avkastningskrav långivare</t>
  </si>
  <si>
    <t>WACC</t>
  </si>
  <si>
    <t>Andel kapital som finansieras med kapital från aktieägare</t>
  </si>
  <si>
    <t>Andel kapital som finansieras med kapital från långivare</t>
  </si>
  <si>
    <t>Skall summera till 100%</t>
  </si>
  <si>
    <t>Realt avkastningskrav före skatt</t>
  </si>
  <si>
    <t>Långivares avkastningskrav justerat för inflation, räntekostnaden är avdragsgill före skatt</t>
  </si>
  <si>
    <t>Aktieägares avkastningskrav justerat för inflation och skatt, avkastningskravet ökar för att kunna bära skatt</t>
  </si>
  <si>
    <t>Genomsnittlig finansieringsränta för investering</t>
  </si>
  <si>
    <t>WACC, avkastningskrav</t>
  </si>
  <si>
    <t>Avkastningskrav enligt arbetsblad "Avkastningskrav" per år, enkel årsränta</t>
  </si>
  <si>
    <t>Alternativ 2</t>
  </si>
  <si>
    <t>Grundinvestering</t>
  </si>
  <si>
    <t>Alternativ 3</t>
  </si>
  <si>
    <t>Jämförelse</t>
  </si>
  <si>
    <t>Alternativ 4</t>
  </si>
  <si>
    <t>Alternativ 5</t>
  </si>
  <si>
    <t>Alternativ 6</t>
  </si>
  <si>
    <t>Alternativ 7</t>
  </si>
  <si>
    <t>Alternativ 8</t>
  </si>
  <si>
    <t>Alternativ 9</t>
  </si>
  <si>
    <t>Alternativ 10</t>
  </si>
  <si>
    <t>Alternativ 11</t>
  </si>
  <si>
    <t>Alternativ 12</t>
  </si>
  <si>
    <t>Alternativ 13</t>
  </si>
  <si>
    <t>Alternativ 14</t>
  </si>
  <si>
    <t>Alternativ 15</t>
  </si>
  <si>
    <t>Alternativ 16</t>
  </si>
  <si>
    <t>Alternativ 17</t>
  </si>
  <si>
    <t>Alternativ 18</t>
  </si>
  <si>
    <t>Alternativ 19</t>
  </si>
  <si>
    <t>Alternativ 20</t>
  </si>
  <si>
    <t>Alternativ 21</t>
  </si>
  <si>
    <t>Alternativ 22</t>
  </si>
  <si>
    <t>Alternativ 23</t>
  </si>
  <si>
    <t>Alternativ 24</t>
  </si>
  <si>
    <t>Annuitetkalkyl</t>
  </si>
  <si>
    <t>Kassaflöde per period</t>
  </si>
  <si>
    <t>Antal perioder</t>
  </si>
  <si>
    <t>Periodvis annuitet</t>
  </si>
  <si>
    <t>Antal perioder per år</t>
  </si>
  <si>
    <t>Periodränta, WACC</t>
  </si>
  <si>
    <t>Här anger du hur många perioder det går på ett år, 12 för månader</t>
  </si>
  <si>
    <t>Här beräknas periodräntan som avkastningskrav per år delat med antal perioder per år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</si>
</sst>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"/>
    <numFmt numFmtId="166" formatCode="0.000%"/>
    <numFmt numFmtId="167" formatCode="0.0000%"/>
    <numFmt numFmtId="168" formatCode="0.0%"/>
    <numFmt numFmtId="169" formatCode="0.0"/>
    <numFmt numFmtId="170" formatCode="0.000"/>
    <numFmt numFmtId="171" formatCode="#,##0.00_ ;[Red]\-#,##0.00\ "/>
    <numFmt numFmtId="172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" fontId="43" fillId="4" borderId="10" xfId="0" applyNumberFormat="1" applyFont="1" applyFill="1" applyBorder="1" applyAlignment="1">
      <alignment/>
    </xf>
    <xf numFmtId="4" fontId="43" fillId="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48" applyFont="1">
      <alignment/>
      <protection/>
    </xf>
    <xf numFmtId="0" fontId="21" fillId="0" borderId="0" xfId="48" applyFont="1" applyFill="1" applyBorder="1">
      <alignment/>
      <protection/>
    </xf>
    <xf numFmtId="166" fontId="21" fillId="4" borderId="10" xfId="50" applyNumberFormat="1" applyFont="1" applyFill="1" applyBorder="1" applyAlignment="1">
      <alignment/>
    </xf>
    <xf numFmtId="0" fontId="45" fillId="0" borderId="0" xfId="0" applyFont="1" applyAlignment="1">
      <alignment/>
    </xf>
    <xf numFmtId="9" fontId="45" fillId="4" borderId="13" xfId="49" applyFont="1" applyFill="1" applyBorder="1" applyAlignment="1">
      <alignment/>
    </xf>
    <xf numFmtId="0" fontId="45" fillId="0" borderId="12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9" fontId="45" fillId="4" borderId="11" xfId="49" applyFont="1" applyFill="1" applyBorder="1" applyAlignment="1">
      <alignment/>
    </xf>
    <xf numFmtId="166" fontId="45" fillId="4" borderId="11" xfId="49" applyNumberFormat="1" applyFont="1" applyFill="1" applyBorder="1" applyAlignment="1">
      <alignment/>
    </xf>
    <xf numFmtId="0" fontId="23" fillId="34" borderId="14" xfId="48" applyFont="1" applyFill="1" applyBorder="1">
      <alignment/>
      <protection/>
    </xf>
    <xf numFmtId="166" fontId="21" fillId="4" borderId="11" xfId="50" applyNumberFormat="1" applyFont="1" applyFill="1" applyBorder="1" applyAlignment="1">
      <alignment/>
    </xf>
    <xf numFmtId="170" fontId="21" fillId="4" borderId="10" xfId="48" applyNumberFormat="1" applyFont="1" applyFill="1" applyBorder="1">
      <alignment/>
      <protection/>
    </xf>
    <xf numFmtId="10" fontId="21" fillId="4" borderId="10" xfId="50" applyNumberFormat="1" applyFont="1" applyFill="1" applyBorder="1" applyAlignment="1">
      <alignment/>
    </xf>
    <xf numFmtId="0" fontId="46" fillId="0" borderId="0" xfId="0" applyFont="1" applyAlignment="1">
      <alignment/>
    </xf>
    <xf numFmtId="1" fontId="43" fillId="4" borderId="11" xfId="0" applyNumberFormat="1" applyFont="1" applyFill="1" applyBorder="1" applyAlignment="1">
      <alignment/>
    </xf>
    <xf numFmtId="1" fontId="43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43" fillId="35" borderId="11" xfId="0" applyNumberFormat="1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5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45" fillId="36" borderId="0" xfId="0" applyFont="1" applyFill="1" applyAlignment="1">
      <alignment/>
    </xf>
    <xf numFmtId="0" fontId="45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166" fontId="45" fillId="35" borderId="17" xfId="49" applyNumberFormat="1" applyFont="1" applyFill="1" applyBorder="1" applyAlignment="1">
      <alignment/>
    </xf>
    <xf numFmtId="0" fontId="45" fillId="4" borderId="10" xfId="0" applyFont="1" applyFill="1" applyBorder="1" applyAlignment="1">
      <alignment/>
    </xf>
    <xf numFmtId="166" fontId="45" fillId="35" borderId="18" xfId="49" applyNumberFormat="1" applyFont="1" applyFill="1" applyBorder="1" applyAlignment="1">
      <alignment/>
    </xf>
    <xf numFmtId="9" fontId="45" fillId="0" borderId="10" xfId="49" applyFont="1" applyBorder="1" applyAlignment="1">
      <alignment/>
    </xf>
    <xf numFmtId="166" fontId="45" fillId="0" borderId="11" xfId="49" applyNumberFormat="1" applyFont="1" applyBorder="1" applyAlignment="1">
      <alignment/>
    </xf>
    <xf numFmtId="166" fontId="45" fillId="0" borderId="1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166" fontId="48" fillId="33" borderId="10" xfId="0" applyNumberFormat="1" applyFont="1" applyFill="1" applyBorder="1" applyAlignment="1">
      <alignment/>
    </xf>
    <xf numFmtId="8" fontId="0" fillId="0" borderId="0" xfId="0" applyNumberForma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luta 2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2" max="5" width="20.140625" style="0" customWidth="1"/>
    <col min="7" max="7" width="12.00390625" style="0" bestFit="1" customWidth="1"/>
    <col min="9" max="9" width="11.8515625" style="0" bestFit="1" customWidth="1"/>
  </cols>
  <sheetData>
    <row r="1" ht="18.75">
      <c r="A1" s="23" t="s">
        <v>57</v>
      </c>
    </row>
    <row r="2" ht="16.5" thickBot="1">
      <c r="A2" s="4"/>
    </row>
    <row r="3" spans="1:8" ht="15.75" thickTop="1">
      <c r="A3" s="29" t="s">
        <v>30</v>
      </c>
      <c r="B3" s="35">
        <f>Avkastningskrav!$B$23</f>
        <v>0.13541666666666669</v>
      </c>
      <c r="C3" s="29" t="s">
        <v>31</v>
      </c>
      <c r="D3" s="29"/>
      <c r="E3" s="30"/>
      <c r="F3" s="30"/>
      <c r="G3" s="30"/>
      <c r="H3" s="30"/>
    </row>
    <row r="4" spans="1:8" ht="15">
      <c r="A4" s="31" t="s">
        <v>61</v>
      </c>
      <c r="B4" s="36">
        <v>12</v>
      </c>
      <c r="C4" s="31" t="s">
        <v>63</v>
      </c>
      <c r="D4" s="33"/>
      <c r="E4" s="33"/>
      <c r="F4" s="33"/>
      <c r="G4" s="33"/>
      <c r="H4" s="33"/>
    </row>
    <row r="5" spans="1:8" ht="15.75" thickBot="1">
      <c r="A5" s="32" t="s">
        <v>62</v>
      </c>
      <c r="B5" s="37">
        <f>B3/B4</f>
        <v>0.011284722222222224</v>
      </c>
      <c r="C5" s="32" t="s">
        <v>64</v>
      </c>
      <c r="D5" s="34"/>
      <c r="E5" s="34"/>
      <c r="F5" s="34"/>
      <c r="G5" s="34"/>
      <c r="H5" s="34"/>
    </row>
    <row r="6" ht="15.75" thickTop="1"/>
    <row r="7" spans="1:5" ht="15.75" thickBot="1">
      <c r="A7" s="28" t="s">
        <v>35</v>
      </c>
      <c r="B7" s="28" t="s">
        <v>33</v>
      </c>
      <c r="C7" s="28" t="s">
        <v>58</v>
      </c>
      <c r="D7" s="28" t="s">
        <v>59</v>
      </c>
      <c r="E7" s="28" t="s">
        <v>60</v>
      </c>
    </row>
    <row r="8" spans="1:9" ht="15">
      <c r="A8" s="9" t="s">
        <v>0</v>
      </c>
      <c r="B8" s="2">
        <v>-500000</v>
      </c>
      <c r="C8" s="2">
        <v>-500</v>
      </c>
      <c r="D8" s="24">
        <v>120</v>
      </c>
      <c r="E8" s="27">
        <f>B8*(($B$5/(1-(1+$B$5)^-D8)))+C8</f>
        <v>-8126.127384022484</v>
      </c>
      <c r="I8" s="43"/>
    </row>
    <row r="9" spans="1:8" ht="15">
      <c r="A9" s="9" t="s">
        <v>32</v>
      </c>
      <c r="B9" s="1">
        <v>-200000</v>
      </c>
      <c r="C9" s="1">
        <v>-20000</v>
      </c>
      <c r="D9" s="25">
        <v>36</v>
      </c>
      <c r="E9" s="27">
        <f aca="true" t="shared" si="0" ref="E9:E31">B9*(($B$5/(1-(1+$B$5)^-D9)))+C9</f>
        <v>-26791.08881855438</v>
      </c>
      <c r="H9" s="26"/>
    </row>
    <row r="10" spans="1:8" ht="15">
      <c r="A10" s="9" t="s">
        <v>34</v>
      </c>
      <c r="B10" s="1">
        <v>-200000</v>
      </c>
      <c r="C10" s="1">
        <v>-20000</v>
      </c>
      <c r="D10" s="25">
        <v>48</v>
      </c>
      <c r="E10" s="27">
        <f t="shared" si="0"/>
        <v>-25419.42369355064</v>
      </c>
      <c r="H10" s="26"/>
    </row>
    <row r="11" spans="1:5" ht="15">
      <c r="A11" s="9" t="s">
        <v>36</v>
      </c>
      <c r="B11" s="1">
        <v>-200000</v>
      </c>
      <c r="C11" s="1">
        <v>-20000</v>
      </c>
      <c r="D11" s="25">
        <v>60</v>
      </c>
      <c r="E11" s="27">
        <f t="shared" si="0"/>
        <v>-24606.263502592945</v>
      </c>
    </row>
    <row r="12" spans="1:5" ht="15">
      <c r="A12" s="9" t="s">
        <v>37</v>
      </c>
      <c r="B12" s="1">
        <v>1</v>
      </c>
      <c r="C12" s="1">
        <v>1</v>
      </c>
      <c r="D12" s="25">
        <v>1</v>
      </c>
      <c r="E12" s="27">
        <f t="shared" si="0"/>
        <v>2.01128472222221</v>
      </c>
    </row>
    <row r="13" spans="1:5" ht="15">
      <c r="A13" s="9" t="s">
        <v>38</v>
      </c>
      <c r="B13" s="1">
        <v>1</v>
      </c>
      <c r="C13" s="1">
        <v>1</v>
      </c>
      <c r="D13" s="25">
        <v>1</v>
      </c>
      <c r="E13" s="27">
        <f t="shared" si="0"/>
        <v>2.01128472222221</v>
      </c>
    </row>
    <row r="14" spans="1:5" ht="15">
      <c r="A14" s="9" t="s">
        <v>39</v>
      </c>
      <c r="B14" s="1">
        <v>1</v>
      </c>
      <c r="C14" s="1">
        <v>1</v>
      </c>
      <c r="D14" s="25">
        <v>1</v>
      </c>
      <c r="E14" s="27">
        <f t="shared" si="0"/>
        <v>2.01128472222221</v>
      </c>
    </row>
    <row r="15" spans="1:5" ht="15">
      <c r="A15" s="9" t="s">
        <v>40</v>
      </c>
      <c r="B15" s="1">
        <v>1</v>
      </c>
      <c r="C15" s="1">
        <v>1</v>
      </c>
      <c r="D15" s="25">
        <v>1</v>
      </c>
      <c r="E15" s="27">
        <f t="shared" si="0"/>
        <v>2.01128472222221</v>
      </c>
    </row>
    <row r="16" spans="1:5" ht="15">
      <c r="A16" s="9" t="s">
        <v>41</v>
      </c>
      <c r="B16" s="1">
        <v>1</v>
      </c>
      <c r="C16" s="1">
        <v>1</v>
      </c>
      <c r="D16" s="25">
        <v>1</v>
      </c>
      <c r="E16" s="27">
        <f t="shared" si="0"/>
        <v>2.01128472222221</v>
      </c>
    </row>
    <row r="17" spans="1:5" ht="15">
      <c r="A17" s="9" t="s">
        <v>42</v>
      </c>
      <c r="B17" s="1">
        <v>1</v>
      </c>
      <c r="C17" s="1">
        <v>1</v>
      </c>
      <c r="D17" s="25">
        <v>1</v>
      </c>
      <c r="E17" s="27">
        <f t="shared" si="0"/>
        <v>2.01128472222221</v>
      </c>
    </row>
    <row r="18" spans="1:5" ht="15">
      <c r="A18" s="9" t="s">
        <v>43</v>
      </c>
      <c r="B18" s="1">
        <v>1</v>
      </c>
      <c r="C18" s="1">
        <v>1</v>
      </c>
      <c r="D18" s="25">
        <v>1</v>
      </c>
      <c r="E18" s="27">
        <f t="shared" si="0"/>
        <v>2.01128472222221</v>
      </c>
    </row>
    <row r="19" spans="1:5" ht="15">
      <c r="A19" s="9" t="s">
        <v>44</v>
      </c>
      <c r="B19" s="1">
        <v>1</v>
      </c>
      <c r="C19" s="1">
        <v>1</v>
      </c>
      <c r="D19" s="25">
        <v>1</v>
      </c>
      <c r="E19" s="27">
        <f t="shared" si="0"/>
        <v>2.01128472222221</v>
      </c>
    </row>
    <row r="20" spans="1:5" ht="15">
      <c r="A20" s="9" t="s">
        <v>45</v>
      </c>
      <c r="B20" s="1">
        <v>1</v>
      </c>
      <c r="C20" s="1">
        <v>1</v>
      </c>
      <c r="D20" s="25">
        <v>1</v>
      </c>
      <c r="E20" s="27">
        <f t="shared" si="0"/>
        <v>2.01128472222221</v>
      </c>
    </row>
    <row r="21" spans="1:5" ht="15">
      <c r="A21" s="9" t="s">
        <v>46</v>
      </c>
      <c r="B21" s="1">
        <v>1</v>
      </c>
      <c r="C21" s="1">
        <v>1</v>
      </c>
      <c r="D21" s="25">
        <v>1</v>
      </c>
      <c r="E21" s="27">
        <f t="shared" si="0"/>
        <v>2.01128472222221</v>
      </c>
    </row>
    <row r="22" spans="1:5" ht="15">
      <c r="A22" s="9" t="s">
        <v>47</v>
      </c>
      <c r="B22" s="1">
        <v>1</v>
      </c>
      <c r="C22" s="1">
        <v>1</v>
      </c>
      <c r="D22" s="25">
        <v>1</v>
      </c>
      <c r="E22" s="27">
        <f t="shared" si="0"/>
        <v>2.01128472222221</v>
      </c>
    </row>
    <row r="23" spans="1:5" ht="15">
      <c r="A23" s="9" t="s">
        <v>48</v>
      </c>
      <c r="B23" s="1">
        <v>1</v>
      </c>
      <c r="C23" s="1">
        <v>1</v>
      </c>
      <c r="D23" s="25">
        <v>1</v>
      </c>
      <c r="E23" s="27">
        <f t="shared" si="0"/>
        <v>2.01128472222221</v>
      </c>
    </row>
    <row r="24" spans="1:5" ht="15">
      <c r="A24" s="9" t="s">
        <v>49</v>
      </c>
      <c r="B24" s="1">
        <v>1</v>
      </c>
      <c r="C24" s="1">
        <v>1</v>
      </c>
      <c r="D24" s="25">
        <v>1</v>
      </c>
      <c r="E24" s="27">
        <f t="shared" si="0"/>
        <v>2.01128472222221</v>
      </c>
    </row>
    <row r="25" spans="1:5" ht="15">
      <c r="A25" s="9" t="s">
        <v>50</v>
      </c>
      <c r="B25" s="1">
        <v>1</v>
      </c>
      <c r="C25" s="1">
        <v>1</v>
      </c>
      <c r="D25" s="25">
        <v>1</v>
      </c>
      <c r="E25" s="27">
        <f t="shared" si="0"/>
        <v>2.01128472222221</v>
      </c>
    </row>
    <row r="26" spans="1:5" ht="15">
      <c r="A26" s="9" t="s">
        <v>51</v>
      </c>
      <c r="B26" s="1">
        <v>1</v>
      </c>
      <c r="C26" s="1">
        <v>1</v>
      </c>
      <c r="D26" s="25">
        <v>1</v>
      </c>
      <c r="E26" s="27">
        <f t="shared" si="0"/>
        <v>2.01128472222221</v>
      </c>
    </row>
    <row r="27" spans="1:5" ht="15">
      <c r="A27" s="9" t="s">
        <v>52</v>
      </c>
      <c r="B27" s="1">
        <v>1</v>
      </c>
      <c r="C27" s="1">
        <v>1</v>
      </c>
      <c r="D27" s="25">
        <v>1</v>
      </c>
      <c r="E27" s="27">
        <f t="shared" si="0"/>
        <v>2.01128472222221</v>
      </c>
    </row>
    <row r="28" spans="1:5" ht="15">
      <c r="A28" s="9" t="s">
        <v>53</v>
      </c>
      <c r="B28" s="1">
        <v>1</v>
      </c>
      <c r="C28" s="1">
        <v>1</v>
      </c>
      <c r="D28" s="25">
        <v>1</v>
      </c>
      <c r="E28" s="27">
        <f t="shared" si="0"/>
        <v>2.01128472222221</v>
      </c>
    </row>
    <row r="29" spans="1:5" ht="15">
      <c r="A29" s="9" t="s">
        <v>54</v>
      </c>
      <c r="B29" s="1">
        <v>1</v>
      </c>
      <c r="C29" s="1">
        <v>1</v>
      </c>
      <c r="D29" s="25">
        <v>1</v>
      </c>
      <c r="E29" s="27">
        <f t="shared" si="0"/>
        <v>2.01128472222221</v>
      </c>
    </row>
    <row r="30" spans="1:5" ht="15">
      <c r="A30" s="9" t="s">
        <v>55</v>
      </c>
      <c r="B30" s="1">
        <v>1</v>
      </c>
      <c r="C30" s="1">
        <v>1</v>
      </c>
      <c r="D30" s="25">
        <v>1</v>
      </c>
      <c r="E30" s="27">
        <f t="shared" si="0"/>
        <v>2.01128472222221</v>
      </c>
    </row>
    <row r="31" spans="1:5" ht="15">
      <c r="A31" s="9" t="s">
        <v>56</v>
      </c>
      <c r="B31" s="1">
        <v>1</v>
      </c>
      <c r="C31" s="1">
        <v>1</v>
      </c>
      <c r="D31" s="25">
        <v>1</v>
      </c>
      <c r="E31" s="27">
        <f t="shared" si="0"/>
        <v>2.01128472222221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8.00390625" style="0" customWidth="1"/>
  </cols>
  <sheetData>
    <row r="1" ht="18.75">
      <c r="A1" s="23" t="s">
        <v>1</v>
      </c>
    </row>
    <row r="3" spans="1:13" ht="15.75" thickBot="1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5">
      <c r="A4" s="6" t="s">
        <v>2</v>
      </c>
      <c r="B4" s="20">
        <v>0.043</v>
      </c>
      <c r="C4" s="6" t="s">
        <v>14</v>
      </c>
      <c r="D4" s="5"/>
      <c r="E4" s="5"/>
      <c r="F4" s="5"/>
      <c r="G4" s="5"/>
    </row>
    <row r="5" spans="1:7" ht="15">
      <c r="A5" s="6" t="s">
        <v>3</v>
      </c>
      <c r="B5" s="8">
        <v>0.04</v>
      </c>
      <c r="C5" s="6" t="s">
        <v>4</v>
      </c>
      <c r="D5" s="5"/>
      <c r="E5" s="5"/>
      <c r="F5" s="5"/>
      <c r="G5" s="5"/>
    </row>
    <row r="6" spans="1:7" ht="15">
      <c r="A6" s="6" t="s">
        <v>8</v>
      </c>
      <c r="B6" s="21">
        <v>2</v>
      </c>
      <c r="C6" s="6" t="s">
        <v>15</v>
      </c>
      <c r="D6" s="5"/>
      <c r="E6" s="5"/>
      <c r="F6" s="5"/>
      <c r="G6" s="5"/>
    </row>
    <row r="7" spans="1:7" ht="15">
      <c r="A7" s="6" t="s">
        <v>5</v>
      </c>
      <c r="B7" s="22">
        <v>0.28</v>
      </c>
      <c r="C7" s="6" t="s">
        <v>6</v>
      </c>
      <c r="D7" s="5"/>
      <c r="E7" s="5"/>
      <c r="F7" s="5"/>
      <c r="G7" s="5"/>
    </row>
    <row r="8" spans="1:7" ht="15">
      <c r="A8" s="6" t="s">
        <v>7</v>
      </c>
      <c r="B8" s="8">
        <v>0</v>
      </c>
      <c r="C8" s="6" t="s">
        <v>9</v>
      </c>
      <c r="D8" s="5"/>
      <c r="E8" s="5"/>
      <c r="F8" s="5"/>
      <c r="G8" s="5"/>
    </row>
    <row r="10" spans="1:13" ht="15.75" thickBot="1">
      <c r="A10" s="19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3" ht="15">
      <c r="A11" s="7" t="s">
        <v>13</v>
      </c>
      <c r="B11" s="18">
        <v>0.1</v>
      </c>
      <c r="C11" s="7" t="s">
        <v>12</v>
      </c>
    </row>
    <row r="13" spans="1:13" ht="15.75" thickBot="1">
      <c r="A13" s="15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3" ht="15">
      <c r="A14" s="9" t="s">
        <v>17</v>
      </c>
      <c r="B14" s="17">
        <v>0.5</v>
      </c>
      <c r="C14" s="9" t="s">
        <v>23</v>
      </c>
    </row>
    <row r="15" spans="1:3" ht="15">
      <c r="A15" s="9" t="s">
        <v>18</v>
      </c>
      <c r="B15" s="10">
        <v>0.5</v>
      </c>
      <c r="C15" s="9" t="s">
        <v>24</v>
      </c>
    </row>
    <row r="16" spans="1:13" ht="15">
      <c r="A16" s="11" t="s">
        <v>19</v>
      </c>
      <c r="B16" s="38">
        <f>SUM(B14:B15)</f>
        <v>1</v>
      </c>
      <c r="C16" s="11" t="s">
        <v>25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9" spans="1:13" ht="15.75" thickBot="1">
      <c r="A19" s="15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3" ht="15">
      <c r="A20" s="9" t="s">
        <v>20</v>
      </c>
      <c r="B20" s="39">
        <f>((B4-B8)+(B6*B5))/(1-B7)</f>
        <v>0.17083333333333334</v>
      </c>
      <c r="C20" s="9" t="s">
        <v>28</v>
      </c>
    </row>
    <row r="21" spans="1:3" ht="15">
      <c r="A21" s="9" t="s">
        <v>21</v>
      </c>
      <c r="B21" s="40">
        <f>B11-B8</f>
        <v>0.1</v>
      </c>
      <c r="C21" s="9" t="s">
        <v>27</v>
      </c>
    </row>
    <row r="22" spans="2:3" ht="15">
      <c r="B22" s="41"/>
      <c r="C22" s="9"/>
    </row>
    <row r="23" spans="1:13" ht="15">
      <c r="A23" s="12" t="s">
        <v>22</v>
      </c>
      <c r="B23" s="42">
        <f>(B20*B14)+(B21*B15)</f>
        <v>0.13541666666666669</v>
      </c>
      <c r="C23" s="13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2008-10-02T17:43:35Z</dcterms:created>
  <dcterms:modified xsi:type="dcterms:W3CDTF">2008-10-03T11:00:17Z</dcterms:modified>
  <cp:category/>
  <cp:version/>
  <cp:contentType/>
  <cp:contentStatus/>
</cp:coreProperties>
</file>